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640" activeTab="0"/>
  </bookViews>
  <sheets>
    <sheet name="2018" sheetId="1" r:id="rId1"/>
  </sheets>
  <definedNames>
    <definedName name="_xlnm.Print_Titles" localSheetId="0">'2018'!$9:$9</definedName>
    <definedName name="_xlnm.Print_Area" localSheetId="0">'2018'!$A$1:$F$783</definedName>
  </definedNames>
  <calcPr fullCalcOnLoad="1"/>
</workbook>
</file>

<file path=xl/sharedStrings.xml><?xml version="1.0" encoding="utf-8"?>
<sst xmlns="http://schemas.openxmlformats.org/spreadsheetml/2006/main" count="1856" uniqueCount="698">
  <si>
    <t>Основное мероприятие «Финансовое обеспечение деятельности образовательных организаций муниципального района»</t>
  </si>
  <si>
    <t>06 0 00 00000</t>
  </si>
  <si>
    <t>06 1 00 00000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</si>
  <si>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</si>
  <si>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06 1 01 00000</t>
  </si>
  <si>
    <t>Субсидия на приобретение и установка площадок для сдачи нормативов «Готов к труду и обороне» в муниципальных образованиях Московской области</t>
  </si>
  <si>
    <t>02 2 02 62540</t>
  </si>
  <si>
    <t>Cофинансирование из МБ на приобретение и установку площадок для сдачи нормативов комплекса "Готов к труду и обороне"</t>
  </si>
  <si>
    <t>02 2 02 S2540</t>
  </si>
  <si>
    <t xml:space="preserve">Закупка оборудования для дошкольных образовательных организаций муниципальных образований Московской области - победителей обастного конкурса на присвоение статуса Региональной инновационной площадки Московской области </t>
  </si>
  <si>
    <t>03 1 01 62130</t>
  </si>
  <si>
    <t xml:space="preserve">Софинансирование из МБ на закупку оборудования для дошкольных образовательных организаций муниципальных образований Московской области - победителей обастного конкурса на присвоение статуса Региональной инновационной площадки Московской области </t>
  </si>
  <si>
    <t>03 1 01 S2130</t>
  </si>
  <si>
    <t>Мероприятия на проведение капитального ремонта в муниципальных общеобразовательных организациях за счет субсидии из областного бюджета</t>
  </si>
  <si>
    <t>03 2 05 62340</t>
  </si>
  <si>
    <t>03 2 05 S2340</t>
  </si>
  <si>
    <t xml:space="preserve">Софинансирование из МБ  на проведение капитального ремонта в муниципальных общеобразовательных организациях </t>
  </si>
  <si>
    <t>Муниципальная программа "Развитие системы информирования населения Талдомского муниципального района о деятельности органов местного самоуправления на 2017-2021 годы"</t>
  </si>
  <si>
    <t>Подпрограмма" Создание условий для обеспечения комфортного проживания жителей  в многоквартирных домах."</t>
  </si>
  <si>
    <t>Строительство и реконструкция объектов очистки сточных вод в г/п Вербилки за счет за счет премии Губернатора Московской области «Прорыв года в 2017году»</t>
  </si>
  <si>
    <t>10 2 01 60550</t>
  </si>
  <si>
    <t>06 1 01 01990</t>
  </si>
  <si>
    <t>06 1 02 00000</t>
  </si>
  <si>
    <t>06 1 02 40010</t>
  </si>
  <si>
    <t>04 0 00 00000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</si>
  <si>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</si>
  <si>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</si>
  <si>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</si>
  <si>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04 1 03 61410</t>
  </si>
  <si>
    <t>07 0 00 00000</t>
  </si>
  <si>
    <t>07 0 01 00000</t>
  </si>
  <si>
    <t>08 0 00 00000</t>
  </si>
  <si>
    <t>08 1 00 00000</t>
  </si>
  <si>
    <t>08 1 01 00000</t>
  </si>
  <si>
    <t>08 1 01 01100</t>
  </si>
  <si>
    <t>08 2 00 00000</t>
  </si>
  <si>
    <t>08 2 01 00000</t>
  </si>
  <si>
    <t>08 2 01 11800</t>
  </si>
  <si>
    <t>08 2 01 11750</t>
  </si>
  <si>
    <t>08 2 02 11910</t>
  </si>
  <si>
    <t>Приложение 2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</si>
  <si>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</si>
  <si>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Софинансирование из местного бюджета на  капитальный ремонт, приобретение, монтаж и ввод в эксплуатацию объектов водоснабжения  и водоотведения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</si>
  <si>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</si>
  <si>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02 1 01 12610</t>
  </si>
  <si>
    <t>02 1 01 12000</t>
  </si>
  <si>
    <t>Проведение мероприятий по обеспечению безопасности людей на водных объектах, охране их жизни и здоровья на территории муниципального района</t>
  </si>
  <si>
    <t>08 3 00 00000</t>
  </si>
  <si>
    <t>03 2 02 S2270</t>
  </si>
  <si>
    <t>09 2 01 S9602</t>
  </si>
  <si>
    <t>03 2 03 S2190</t>
  </si>
  <si>
    <t>Основное мероприятие "Обеспечение эпизоотического благополучия территории Талдомского района от заноса и распространения заразных, в том числе особо опасных болезней животных, включая африканскую чуму свиней"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</si>
  <si>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</si>
  <si>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06 3 00 00000</t>
  </si>
  <si>
    <t>06 3 01 00000</t>
  </si>
  <si>
    <t>06 3 01 60870</t>
  </si>
  <si>
    <t>000</t>
  </si>
  <si>
    <t>Муниципальная программа "Культура  и спорт Талдомского муниципального района на 2017-2021 годы"</t>
  </si>
  <si>
    <t>02 2 00 00000</t>
  </si>
  <si>
    <t>02 2 01 00820</t>
  </si>
  <si>
    <t>02 2 01 00970</t>
  </si>
  <si>
    <t>02 3 00  00000</t>
  </si>
  <si>
    <t>02 3 01 00110</t>
  </si>
  <si>
    <t>02 3 01 00120</t>
  </si>
  <si>
    <t>02 3 02 00000</t>
  </si>
  <si>
    <t>02 3 02 00590</t>
  </si>
  <si>
    <t>Муниципальная программа «Доступная среда» на 2017-2021 годы</t>
  </si>
  <si>
    <t>04 2 00 00000</t>
  </si>
  <si>
    <t>04 2 01 00000</t>
  </si>
  <si>
    <t>04 2 01 00640</t>
  </si>
  <si>
    <t>Основное мероприятие «Создание, содержание и эксплуатация системы обеспечения вызова экстренных оперативных служб по единому номеру «112»</t>
  </si>
  <si>
    <t>08 2 02 00000</t>
  </si>
  <si>
    <t>08 2 03 00000</t>
  </si>
  <si>
    <t>08 3 01 00000</t>
  </si>
  <si>
    <t>08 2 03 11920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</si>
  <si>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дома»</t>
  </si>
  <si>
    <t>09 0 00 00000</t>
  </si>
  <si>
    <t>12 6 01 62670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</si>
  <si>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</si>
  <si>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а также лиц из их числа»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</si>
  <si>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</si>
  <si>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10 0 00 00000</t>
  </si>
  <si>
    <t>11 0 00 00000</t>
  </si>
  <si>
    <t>11 1 00 00000</t>
  </si>
  <si>
    <t>11 1 01 00000</t>
  </si>
  <si>
    <t>11 1 01 02950</t>
  </si>
  <si>
    <t>Основное мероприятие «Развитие потребительского рынка и услуг на территории Талдомского района»</t>
  </si>
  <si>
    <t>12 0 00 00000</t>
  </si>
  <si>
    <t>12 1 00 00000</t>
  </si>
  <si>
    <t>12 2 00 00000</t>
  </si>
  <si>
    <t>Расходы на проведение мероприятий по оценке имущества</t>
  </si>
  <si>
    <t>12 5 00 00000</t>
  </si>
  <si>
    <t>12 5 01 00000</t>
  </si>
  <si>
    <t>Основное мероприятие "Социальные выплаты лицам, замещавшим муниципальные должности, муниципальным служащим органов местного самоуправления"</t>
  </si>
  <si>
    <t>Основное мероприятие "Профессиональная подготовка и переподготовка муниципальных служащих"</t>
  </si>
  <si>
    <t>12 5 02 00000</t>
  </si>
  <si>
    <t>13 0 00 00000</t>
  </si>
  <si>
    <t>Основное мероприятие «Реконструкция, капитальный ремонт и техническое переоснащение учреждений культуры»</t>
  </si>
  <si>
    <t>17 0 00 00000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</si>
  <si>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</si>
  <si>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</si>
  <si>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</si>
  <si>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Расходы на софинансирование из местного бюджета мероприятий по ремонту подъездов многоквартирных домов</t>
  </si>
  <si>
    <t>17 3 01 S0950</t>
  </si>
  <si>
    <t>17 3 02 00000</t>
  </si>
  <si>
    <t>Обеспечение мероприятий по капитальному ремонту муниципального жилья сельских поселений</t>
  </si>
  <si>
    <t>Основние мероприятия "Создание благоприятных условий для проживания граждан в многоквартирных домах, расположенных на территории Талдомского мнуиципального района "</t>
  </si>
  <si>
    <t>17 3 02 03500</t>
  </si>
  <si>
    <t>10 3 00 00000</t>
  </si>
  <si>
    <t>Основное мероприятие "Актуализация схем теплоснабжения, водоснабжения и водоотведения"</t>
  </si>
  <si>
    <t>10 3 01 00000</t>
  </si>
  <si>
    <t>10 3 01 03500</t>
  </si>
  <si>
    <t>10 3 02 00000</t>
  </si>
  <si>
    <t>10 3 02 03510</t>
  </si>
  <si>
    <t>Подпрограмма "Создание условий для обеспечения качественными жилищно-коммунальными услугами."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</si>
  <si>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Талдомского муниципального района"</t>
  </si>
  <si>
    <t>Подпрограмма. "Развитие газификации в Талдомском муниципальном районе."</t>
  </si>
  <si>
    <t>10 5 00 00000</t>
  </si>
  <si>
    <t>10 5 03 00000</t>
  </si>
  <si>
    <t>Основное мероприятие "Комплектование книжных фондов библиотек сельских поселений и муниципального района,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оцифровки"</t>
  </si>
  <si>
    <t>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</si>
  <si>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Основное мероприятие "Реконструкция, капитальный ремонт и техническое переоснащение дошкольных организаций"</t>
  </si>
  <si>
    <t>Укрепление социальной ответственности, профессиональное самоопределение, трудовая и социальная адаптация молодежи</t>
  </si>
  <si>
    <t>Основное мероприятие"Реконструкция, капитальный ремонт и техническое переоснащение общеобразовательных организаций"</t>
  </si>
  <si>
    <t>Основное мероприятие "Реализация мер, направленных на развитие системы  дополнительного образования, обеспечение доступности услуг дополнительного образования"</t>
  </si>
  <si>
    <t>Основное мероприятие"Реконструкция, капитальный ремонт и техническое переоснащение  организаций дополнительного образования"</t>
  </si>
  <si>
    <t>09 3 01 L4970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</si>
  <si>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территории Талдомского района"</t>
  </si>
  <si>
    <t>Основное мероприятие "Повышение степени защищенности социально-значимых объектов и мест массового пребывания людей"</t>
  </si>
  <si>
    <t xml:space="preserve">Подпрограмма  "Обеспечение жильем детей-сирот и детей, оставшихся без попечения родителей, а также лиц из их числа" </t>
  </si>
  <si>
    <t>Основное мероприятие "Создание, развитие и поддержка региональных и  информационных систем обеспечения деятельности органов местного самоуправления Талдомского муниципального района по реализации возложенных на них задач и функций"</t>
  </si>
  <si>
    <t>Муниципальная  программа  "Развитие и функционирование дорожно-транспортного комплекса на 2017-2021 годы"</t>
  </si>
  <si>
    <t>Основное мероприятие "Капитальный ремонт и (или) ремонт автомобильных дорог общего пользования"</t>
  </si>
  <si>
    <t>Основное мероприятие "Проведение обследований состояния окружающей среды, охрана окружающей среды"</t>
  </si>
  <si>
    <t>07 0 02 00000</t>
  </si>
  <si>
    <t>07 0 02 04100</t>
  </si>
  <si>
    <t>Основное мероприятие "Создание парковочного пространства"</t>
  </si>
  <si>
    <t>14 1  02 00000</t>
  </si>
  <si>
    <t>14 1  02 03150</t>
  </si>
  <si>
    <t>14 1  03 03160</t>
  </si>
  <si>
    <t>14 1 03 00000</t>
  </si>
  <si>
    <t>Основное мероприятие «Организация транспортного обслуживания населения автомобильным транспортом на муниципальных маршрутах»</t>
  </si>
  <si>
    <t>15 1 00 00000</t>
  </si>
  <si>
    <t>15 1 01 00000</t>
  </si>
  <si>
    <t>15 1 01 S0600</t>
  </si>
  <si>
    <t>15 1 02 00000</t>
  </si>
  <si>
    <t>15 1 02 00300</t>
  </si>
  <si>
    <t>Муниципальная подпрограмма.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услуг"</t>
  </si>
  <si>
    <t>15 2 00 00000</t>
  </si>
  <si>
    <t>Основное мероприятие «Обеспечение деятельности МФЦ»</t>
  </si>
  <si>
    <t>Расходы на обеспечение деятельности Многофункционального центра в муниципальном районе</t>
  </si>
  <si>
    <t>850</t>
  </si>
  <si>
    <t>15 2 01 00000</t>
  </si>
  <si>
    <t>15 2 01 00590</t>
  </si>
  <si>
    <t>14 0 00 00000</t>
  </si>
  <si>
    <t>14 1 00 00000</t>
  </si>
  <si>
    <t>14 3 00 00000</t>
  </si>
  <si>
    <t>16 0 01 33810</t>
  </si>
  <si>
    <t>16 0 01 33820</t>
  </si>
  <si>
    <t>14 3 01 00000</t>
  </si>
  <si>
    <t>14 3 01 03030</t>
  </si>
  <si>
    <t>15 0 00 0000</t>
  </si>
  <si>
    <t>95 0 00 00000</t>
  </si>
  <si>
    <t>95 0 00 02030</t>
  </si>
  <si>
    <t>02 1 02 60550</t>
  </si>
  <si>
    <t>02 2 02 S2510</t>
  </si>
  <si>
    <t>Cофинансирование из местного бюджета на капитальный ремонт и приобретения оборудования для оснащения плдоскостных спортивных сооружений в муниципальных образованиях Московской области</t>
  </si>
  <si>
    <t>02 2 02 60550</t>
  </si>
  <si>
    <t>03 1 04 60550</t>
  </si>
  <si>
    <t>Расходы на развитие инфраструктуры района за счет средств ОБ, полученных в виде Премии Губернатора МО "Прорыв года в 2017 году"</t>
  </si>
  <si>
    <t>03 2 05 60550</t>
  </si>
  <si>
    <t>03 3 02 60550</t>
  </si>
  <si>
    <t>08 1 01 01110</t>
  </si>
  <si>
    <t>Расходы на проведение мероприятий по профилактике правонарушений</t>
  </si>
  <si>
    <t>08 1 01 60550</t>
  </si>
  <si>
    <t>Повышение степени защищенности социально-значимых объектов и мест массового пребывания людей за счет премии губернатора "Прорыв в 2017 году"</t>
  </si>
  <si>
    <t>Подпрограмма. "Обеспечение пожарной безопасности на территории Талдомского муниципального района"</t>
  </si>
  <si>
    <t>08 4 00 00000</t>
  </si>
  <si>
    <t>08 4 01 00000</t>
  </si>
  <si>
    <t>08 4 01 40040</t>
  </si>
  <si>
    <t>Основное мероприятие "Обеспечение пожарной безопасности"</t>
  </si>
  <si>
    <t>Расходы на проведение инженерных изысканий для строительство фундаментного основания под пожарное депо</t>
  </si>
  <si>
    <t>10 2 00 00000</t>
  </si>
  <si>
    <t>10 2 01 00000</t>
  </si>
  <si>
    <t>10 2 01 03512</t>
  </si>
  <si>
    <t>10 2 01 03513</t>
  </si>
  <si>
    <t>Расходы на проектно-изыскательские работы по очистным сооружениям, расположенным в сельской местности</t>
  </si>
  <si>
    <t>Подпрограмма «Очистка сточных вод»</t>
  </si>
  <si>
    <t>09 2 01 60550</t>
  </si>
  <si>
    <t>Обеспечение мероприятий по переселению граждан из аварийного жилищного фонда в г/ пос. Вербилки за счет премии Губернатора Московской области «Прорыв года в 2017году»</t>
  </si>
  <si>
    <t>иные межбюджетные трасферты</t>
  </si>
  <si>
    <t>Основное мероприятие" Строительство, реконструкция, капитальный ремонт, приобретение, монтаж и ввод в эксплуатацию объектов очистки сточных ввод на территории Талдомского муниципального района»</t>
  </si>
  <si>
    <t>Расходы на ремонт артезианских скважин в поселениях района</t>
  </si>
  <si>
    <t>11 2 01 06041</t>
  </si>
  <si>
    <t>Организация работы по образованию специализированной службы для оказания гарантийного перечня услуг по погребению</t>
  </si>
  <si>
    <t>12 6 01 60550</t>
  </si>
  <si>
    <t>Создание условий для реализации полномочий органов местного самоуправления Талдомского муниципального района за счет пермии губернатора "Прорыв года в 2017"</t>
  </si>
  <si>
    <t>13 0 01 60550</t>
  </si>
  <si>
    <t>Расходы на изготоление и установку уличного информационного экрана за счет премии "Прорыв года в 2017 году"</t>
  </si>
  <si>
    <t>14 1 03 03170</t>
  </si>
  <si>
    <t>Расходы на обустройство автостоянки у учреждения здравоохранения</t>
  </si>
  <si>
    <t>Премия Губернатора Московской области "Прорыв года в 2016 году"</t>
  </si>
  <si>
    <t>16 0 02 60560</t>
  </si>
  <si>
    <t>17 1 00 00000</t>
  </si>
  <si>
    <t>17 1 03 00000</t>
  </si>
  <si>
    <t>17 1 03 60550</t>
  </si>
  <si>
    <t>Подпрограмма " Комфортная среда проживания"</t>
  </si>
  <si>
    <t>840</t>
  </si>
  <si>
    <t xml:space="preserve">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
</t>
  </si>
  <si>
    <t>Основное мероприятие " Благоустройство дворовых территорий Талдомского муниципального района"</t>
  </si>
  <si>
    <t>Приобретение техники для нужд благоустройства на территории Талдомского муниципального райлона за счет премии губернатора "Прорыв года"</t>
  </si>
  <si>
    <t>17 2 00 00000</t>
  </si>
  <si>
    <t xml:space="preserve">17 2 01 00000 </t>
  </si>
  <si>
    <t>17 2 01 06050</t>
  </si>
  <si>
    <t>Прочие мероприятия по благоустройству</t>
  </si>
  <si>
    <t>Подпрограмма «Благоустройство территорий Талдомского муниципального района»</t>
  </si>
  <si>
    <t>Основное мероприятие «Повышение энергетической эффективности систем наружного освещения»</t>
  </si>
  <si>
    <t>99 0 00 00640</t>
  </si>
  <si>
    <t>99 0 00 00970</t>
  </si>
  <si>
    <t>830</t>
  </si>
  <si>
    <t>Расходы на выполнение мероприятий по решению судебных органов</t>
  </si>
  <si>
    <t>Исполнение судебных актов</t>
  </si>
  <si>
    <t>Дополнительные мероприятия по развитию жилищно-коммунального хозяйства и социально-культурной сферы за счет иных межбюджетных трансфертов</t>
  </si>
  <si>
    <t>Расходы на разработку стратегии развития Талдомского муниципального района</t>
  </si>
  <si>
    <t>95 0 00 02040</t>
  </si>
  <si>
    <t>99 0 00 00000</t>
  </si>
  <si>
    <t>99 0 00 00600</t>
  </si>
  <si>
    <t>99 0 00 00630</t>
  </si>
  <si>
    <t>Подготовка и проведение праздника 9 Мая в Талдомском районе</t>
  </si>
  <si>
    <t xml:space="preserve">Реконстукция,  капитальный ремонт организаций дополнительного образования и приобретение оборудования и инвентаря </t>
  </si>
  <si>
    <t>08 2 01 10000</t>
  </si>
  <si>
    <t>02 1 02 20300</t>
  </si>
  <si>
    <t>Основное мероприятие «Обеспечение мер социальной поддержки воспитанников в образовательных организациях»</t>
  </si>
  <si>
    <t>03 1 02 00000</t>
  </si>
  <si>
    <t>03 1 02 17010</t>
  </si>
  <si>
    <t>03 1 04 00000</t>
  </si>
  <si>
    <t>03 1 04 20300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</si>
  <si>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Талдомском муниципальном районе"</t>
  </si>
  <si>
    <t>Основное мероприятие «Внедрение информационных технологий для повышения качества и доступности образовательных услуг населению Московской области»</t>
  </si>
  <si>
    <t>Внедрение современных технологий в образовательных организациях района</t>
  </si>
  <si>
    <t>Исполнение бюджета Талдомского муниципального района  за 2018 год по целевым статьям (муниципальным программам Талдомского муниципального района и непрограммным направлениям деятельности), группам и подгруппам видов расходов классификации расходов бюджетов</t>
  </si>
  <si>
    <t>Уточненный годовой план</t>
  </si>
  <si>
    <t>Исполнено</t>
  </si>
  <si>
    <t>% исполнения</t>
  </si>
  <si>
    <t>( в тыс.руб.)</t>
  </si>
  <si>
    <t xml:space="preserve">                                "Об исполнении бюджета Талдомского муниципального района за 2018 год"                                                                                                                         </t>
  </si>
  <si>
    <t xml:space="preserve">от   ""  мая  2019 года № </t>
  </si>
  <si>
    <t>Субсидия на реализацию мероприятий по обеспечению жильем молодых семей из бюджетов другого уровня</t>
  </si>
  <si>
    <t>Основное мероприятие "Обеспечение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района"</t>
  </si>
  <si>
    <t>03 2 02 00000</t>
  </si>
  <si>
    <t>03 2 02 17000</t>
  </si>
  <si>
    <t>03 2 02 17010</t>
  </si>
  <si>
    <t>12 2 01 00000</t>
  </si>
  <si>
    <t>Осуществление государственных полномочий Московской области в области земельных отношений</t>
  </si>
  <si>
    <t>12 2 01 60830</t>
  </si>
  <si>
    <t>99 0 00 04400</t>
  </si>
  <si>
    <t>Подпрограмма. "Вовлечение в оборот неиспользуемых земель сельскохозяйственного назначения предприятиями АПК Талдомского муниципального района."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</si>
  <si>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области»</t>
  </si>
  <si>
    <t>16 0 02 00000</t>
  </si>
  <si>
    <t>16 0 02 60700</t>
  </si>
  <si>
    <t xml:space="preserve">Основное мероприятие «Мероприятия по обеспечению открытости и прозрачности деятельности органов местного самоуправления.» </t>
  </si>
  <si>
    <t>13 0 01 00000</t>
  </si>
  <si>
    <t>13 0 01 00010</t>
  </si>
  <si>
    <t>13 0 01 00020</t>
  </si>
  <si>
    <t>Расходы на изготовление видеоновостей</t>
  </si>
  <si>
    <t>13 0 01 00030</t>
  </si>
  <si>
    <t>Муниципальная программа  "Экология и окружающая среда Талдомского муниципального района на 2017-2021 годы"</t>
  </si>
  <si>
    <t>Основное мероприятие «Обеспечение безопасности  людей на водных объектах муниципального района"</t>
  </si>
  <si>
    <t>Муниципальная программа  "Безопасность населения" на 2017-2021 годы</t>
  </si>
  <si>
    <t>Подпрограмма "Переселение граждан из аварийного жилищного фонда"</t>
  </si>
  <si>
    <t xml:space="preserve">Подпрограмма "Развитие имущественного комплекса Талдомского муниципального района" </t>
  </si>
  <si>
    <t xml:space="preserve">Расходы на создание и обеспечение функционирования парковок ( 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 </t>
  </si>
  <si>
    <t>03 2 02 17020</t>
  </si>
  <si>
    <t>Основное мероприятие "Организация и осуществление мероприятий по работе с детьми в муниципальном районе"</t>
  </si>
  <si>
    <t>Основное мероприятие "Организация и проведение мероприятий муниципального значения в сфере образования"</t>
  </si>
  <si>
    <t>03 2 03 00000</t>
  </si>
  <si>
    <t>03 2 03 17000</t>
  </si>
  <si>
    <t>03 2 03 17050</t>
  </si>
  <si>
    <t>03 2 04 17060</t>
  </si>
  <si>
    <t>03 2 00 00000</t>
  </si>
  <si>
    <t>03 3 02 00000</t>
  </si>
  <si>
    <t>03 3 02 20300</t>
  </si>
  <si>
    <t>Основное мероприятие "Проведение экологических мероприятий"</t>
  </si>
  <si>
    <t>Подпрограмма "Безопасность дорожного движения"</t>
  </si>
  <si>
    <t>14 2 00 00000</t>
  </si>
  <si>
    <t>Основное мероприятие "Обеспечение безопасности поведения на дорогах и улицах"</t>
  </si>
  <si>
    <t>14 2 01 00000</t>
  </si>
  <si>
    <t>Расходы на размещение социальной рекламы по пропаганде безопасности дорожного движения на дорожной сети района</t>
  </si>
  <si>
    <t>14 2 01 01510</t>
  </si>
  <si>
    <t>Расходы на приобретение светоотражающих браслетов для учащихся школ</t>
  </si>
  <si>
    <t>14 2 01 01620</t>
  </si>
  <si>
    <t>Экологическое образование, воспитание и информирование населения</t>
  </si>
  <si>
    <t xml:space="preserve">Осуществление мероприятий по охране окружающей среды на территории муниципального района </t>
  </si>
  <si>
    <t xml:space="preserve">Расходы на содержание экстренной оперативной единой дежурной диспетчерской службы в Талдомском муниципальном районе </t>
  </si>
  <si>
    <t xml:space="preserve"> Основное мероприятие "Реализация механизмов государственной поддержки субъектов малого и среднего предпринимательства"»</t>
  </si>
  <si>
    <t>Основное мероприятие "Увеличение имущественной базы Талдомского района"</t>
  </si>
  <si>
    <t>16 0 00 00000</t>
  </si>
  <si>
    <t>16 0 01 00000</t>
  </si>
  <si>
    <t>Физкультурно-оздоровительная работа и спортивные мероприятия</t>
  </si>
  <si>
    <t xml:space="preserve">Праздничные и культурно-массовые мероприятия регионального (Московской области) и муниципального значения в сфере культуры </t>
  </si>
  <si>
    <t>Расходы на обеспечение деятельности (оказание услуг) муниципальных общеобразовательных организаций</t>
  </si>
  <si>
    <t>Расходы из местного бюджета на повышение заработной платы работникам муниципальных учреждений в сфере культуры</t>
  </si>
  <si>
    <t>02 1 05 S0440</t>
  </si>
  <si>
    <t>Расходы из местного бюджета на приобретение автобусов для доставки обучающихся в общеобразовательные организации муниципального района, расположенные в сельских населенных пунктах</t>
  </si>
  <si>
    <t>03 2 05 S2260</t>
  </si>
  <si>
    <t>15 1 01 S2490</t>
  </si>
  <si>
    <t>Расходы из местного бюджета на обеспечение современными аппаратно-программными комплексами общеобразовательных организаций в районе</t>
  </si>
  <si>
    <t>Расходы на обеспечение деятельности (оказание услуг) муниципальных дошкольных образовательных организаций</t>
  </si>
  <si>
    <t>Итого по муниципальным  программам Талдомского муниципального района</t>
  </si>
  <si>
    <t>Руководство и управление в сфере установленных функций органов местного самоуправления</t>
  </si>
  <si>
    <t xml:space="preserve">Наименования </t>
  </si>
  <si>
    <t>ЦСР</t>
  </si>
  <si>
    <t>ВР</t>
  </si>
  <si>
    <t>в том числе:</t>
  </si>
  <si>
    <t>Иные бюджетные ассигнования</t>
  </si>
  <si>
    <t>800</t>
  </si>
  <si>
    <t>200</t>
  </si>
  <si>
    <t>240</t>
  </si>
  <si>
    <t>Обеспечение жильем молодых семей и молодых специалистов, проживающих и работающих в сельской местности</t>
  </si>
  <si>
    <t xml:space="preserve">Обеспечение деятельности учреждений культуры 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</si>
  <si>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</si>
  <si>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</si>
  <si>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сфере культуры и кинематографии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</si>
  <si>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</si>
  <si>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</si>
  <si>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</si>
  <si>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610</t>
  </si>
  <si>
    <t xml:space="preserve">Обеспечение деятельности музеев и постоянных выставок </t>
  </si>
  <si>
    <t>Подпрограмма." Развитие архивного дела в Талдомском муниципальном районе."</t>
  </si>
  <si>
    <t>Основное мероприятие "Создание условий в реализации государственныъ полномочий в области земельных отношений"</t>
  </si>
  <si>
    <t>Основное мероприятия "Хранение, комплектование, учет и использование документов Архивного фонда Московской области и других архивных документов в Талдомском муниципальном архиве"</t>
  </si>
  <si>
    <t>12 4 00 00000</t>
  </si>
  <si>
    <t>12 4 01 00000</t>
  </si>
  <si>
    <t>12 4 01 60690</t>
  </si>
  <si>
    <t>Подпрограмма "Развитие муниципальной службы Талдомского муниципального района"</t>
  </si>
  <si>
    <t>12 5 01 00650</t>
  </si>
  <si>
    <t>12 5 02 01040</t>
  </si>
  <si>
    <t xml:space="preserve">12 6 00 00000 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</si>
  <si>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</si>
  <si>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06 3 01 62690</t>
  </si>
  <si>
    <t>17 3 02 03515</t>
  </si>
  <si>
    <t>Реализация отдельных меропрятий по обеспечению надежности функционирования систем коммунальной инфраструктуры мниципального района</t>
  </si>
  <si>
    <t xml:space="preserve"> Дополнительные мероприятия по развитию жилищно-коммунального хозяйства и социально-культурной сферы за счет средств районного бюджета</t>
  </si>
  <si>
    <t>99 0 00 05010</t>
  </si>
  <si>
    <t>Основное мероприятие  «Создание условий для реализации полномочий органов местного самоуправления Талдомского муниципального района"</t>
  </si>
  <si>
    <t xml:space="preserve">12 6 01 00000 </t>
  </si>
  <si>
    <t xml:space="preserve">12 6 01 02000 </t>
  </si>
  <si>
    <t xml:space="preserve">12 6 01 02040 </t>
  </si>
  <si>
    <t xml:space="preserve">12 6 01 00590 </t>
  </si>
  <si>
    <t xml:space="preserve">12 6 01 00620 </t>
  </si>
  <si>
    <t>12 6 01 04520</t>
  </si>
  <si>
    <t>12 6 01 61420</t>
  </si>
  <si>
    <t xml:space="preserve">Обеспечение деятельности библиотек </t>
  </si>
  <si>
    <t xml:space="preserve">Мероприятия на обеспечение развития информационно-коммуникационнных технологий для повышения эффективности процессов управления 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</si>
  <si>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</si>
  <si>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03 2 05 62260</t>
  </si>
  <si>
    <t xml:space="preserve">Комплектование книжных фондов муниципальных  библиотек </t>
  </si>
  <si>
    <t>Обеспечение деятельности органов муниципального образования в сфере культуры</t>
  </si>
  <si>
    <t>Резервный фонд администрации Талдомского муниципального района на предупреждение и ликвидацию чрезвычайных ситуаций и последствий стихийных бедствий</t>
  </si>
  <si>
    <t xml:space="preserve">Реализация мер по уменьшению процентных ставок заимствований  и увеличению срочности заимствований </t>
  </si>
  <si>
    <t>730</t>
  </si>
  <si>
    <t>Выполнение кадастровых работ по оформлению объектов недвижимости, находящихся в муниципальной собственности</t>
  </si>
  <si>
    <t>Обеспечение земельными участками многодетных семей</t>
  </si>
  <si>
    <t>340</t>
  </si>
  <si>
    <t>Реконструкция, капитальный ремонт дошкольных образовательных организаций и приобретение оборудования</t>
  </si>
  <si>
    <t>Реконструкция, капитальный ремонт  общеобразовательных  организаций и приобретение оборудования</t>
  </si>
  <si>
    <t>Расходы на обеспечение деятельности (оказание услуг) организаций дополнительного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</si>
  <si>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</si>
  <si>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120</t>
  </si>
  <si>
    <t>Подпрограмма "Пассажирский транспорт общего пользования"</t>
  </si>
  <si>
    <t>Подпрограмма  "Дошкольное образование"</t>
  </si>
  <si>
    <t>Подпрограмма " Культура и туризм Талдомского края. "</t>
  </si>
  <si>
    <t>Обеспечение питанием учащихся  с ограниченными возможностями в школе-интернат</t>
  </si>
  <si>
    <t>Подпрограмма "Устойчивое развитие  сельских территорий в Талдомском муниципальном районе"</t>
  </si>
  <si>
    <t>Подпрограмма " Развитие сельского хозяйства Талдомского муниципального района "</t>
  </si>
  <si>
    <t>Подпрограмма "Снижение рисков и смягчение последствий чрезвычайных ситуаций природного и техногенного характера на территории Талдомского района"</t>
  </si>
  <si>
    <t>Муниципальная  программа  "Развитие информационно-коммуникационных технологий и повышение эффективности предоставления государственных и муниципальных услуг "на 2014-2020 годы</t>
  </si>
  <si>
    <t xml:space="preserve">Мероприятия в сфере образования </t>
  </si>
  <si>
    <t>Подпрограмма  "Общее образование"</t>
  </si>
  <si>
    <t xml:space="preserve">Подпрограмма "Дополнительное образование, воспитание и психолого-социальное сопровождение детей "             </t>
  </si>
  <si>
    <t>Обеспечение деятельности  учреждений физической культуры и спорта</t>
  </si>
  <si>
    <t>12 2 02 10000</t>
  </si>
  <si>
    <t>12 2 02 10040</t>
  </si>
  <si>
    <t>12 2 02 10050</t>
  </si>
  <si>
    <t>12 2 03 00000</t>
  </si>
  <si>
    <t>12 2 03 10030</t>
  </si>
  <si>
    <t>12 2 03 10060</t>
  </si>
  <si>
    <t>Основное мероприятие "Повышение уровня архитектурно-художественной выразительности застройки, формирование нового облика населенных пунктов Талдомского муниципального района"</t>
  </si>
  <si>
    <t>Обеспечение разработки архитектурных концепций по формиованию привлекательного облика улиц территорий Талдомского муниципального района</t>
  </si>
  <si>
    <t>Разработка проектной документации в целях благоустройства пешеходных улиц и общественных пространств Талдомского муниципального района</t>
  </si>
  <si>
    <t>Обеспечение разработки и изготовления уличной навигации по району</t>
  </si>
  <si>
    <t>Обслуживание государственного (муниципального) долга</t>
  </si>
  <si>
    <t>700</t>
  </si>
  <si>
    <t>100</t>
  </si>
  <si>
    <t>110</t>
  </si>
  <si>
    <t>Субсидии на реализацию подпрограммы "Обеспечение жильем молодых семей"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</si>
  <si>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</si>
  <si>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320</t>
  </si>
  <si>
    <t>Глава муниципального образования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</si>
  <si>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</si>
  <si>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 xml:space="preserve"> Основное мероприятие "Проведение мероприятий, связанных с реализацией мер, направленных на формирование положительного образа предпринимателя, популяризацию роли предпринимательства."</t>
  </si>
  <si>
    <t>Взносы муниципального образования в общественные организации, фонды, ассоциации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</si>
  <si>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</si>
  <si>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</si>
  <si>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</si>
  <si>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Создание условий для снижения риска и смягчения последствий  чрезвычайных ситуаций  природного и техногенного характера на территории Талдомского муниципального района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</si>
  <si>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</si>
  <si>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</si>
  <si>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810</t>
  </si>
  <si>
    <t>Основное мероприятие "Оценка и реализация имущества"</t>
  </si>
  <si>
    <t>Софинансирование из местного бюджета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района</t>
  </si>
  <si>
    <t>Организация отдыха, оздоровления, занятости детей муниципального района</t>
  </si>
  <si>
    <t>14 1 02 60250</t>
  </si>
  <si>
    <t>Софинансирование работ по капитальному ремонту и ремонту подъездных автомобильных дорог к садоводческим, огородническим и дачным товариществам за счет средств областного бюджета</t>
  </si>
  <si>
    <t>15 1 01 60930</t>
  </si>
  <si>
    <t>15 1 01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</si>
  <si>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</si>
  <si>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Софинансирование из местного бюджета на 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</t>
  </si>
  <si>
    <t>15 1 04 00000</t>
  </si>
  <si>
    <t>Основное мероприятие«Обеспечение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области»</t>
  </si>
  <si>
    <t xml:space="preserve"> Субсидии на предоставление доступа к электронным сервисам цифровой инфраструктуры в сфере жилищно-коммунального хозяйства</t>
  </si>
  <si>
    <t>15 1 04 60940</t>
  </si>
  <si>
    <t>15 1 04 S0940</t>
  </si>
  <si>
    <t>Расходы за счет местного бюджета на предоставление доступа к электронным сервисам цифровой инфраструктуры в сфере жилищно-коммунального хозяйства</t>
  </si>
  <si>
    <t>17 1 01 00000</t>
  </si>
  <si>
    <t>17 1 01 60960</t>
  </si>
  <si>
    <t>17 1 01 S0960</t>
  </si>
  <si>
    <t>Основное мероприятие «Благоустройство общественных территорий Талдомского муниципального района»</t>
  </si>
  <si>
    <t>Ликвидация несанкционированных свалок и навалов мусора</t>
  </si>
  <si>
    <t xml:space="preserve">Софинансирование из местного бюджета расходов на ликвидация несанкционированных свалок и навалов мусора
</t>
  </si>
  <si>
    <t>17 3 02 03516</t>
  </si>
  <si>
    <t xml:space="preserve">Расходы на проведение мероприятий по отлову и содержанию безнадзорных животных </t>
  </si>
  <si>
    <t>95 0 00 02110</t>
  </si>
  <si>
    <t>Председатель муниципального образования</t>
  </si>
  <si>
    <t>Реконструкция, капитальный ремонт и техническое переоснащение учреждений культуры за счет премии губернатора "Прорыв года" в 2017 году</t>
  </si>
  <si>
    <t>Капитальный ремонт и приобретения оборудования для спортивных сооружений за счет премии губернатора "Прорыв года в 2017 году"</t>
  </si>
  <si>
    <t>Организация и проведение мероприятий, способствующих  развитию предпринмательской активности</t>
  </si>
  <si>
    <t>11 1 02 00000</t>
  </si>
  <si>
    <t>11 1 02 03950</t>
  </si>
  <si>
    <t>11 1 02 04950</t>
  </si>
  <si>
    <t xml:space="preserve"> Основное мероприятие "Дополнительные меры поддержки субъектов малого и среднего предпринимательства"</t>
  </si>
  <si>
    <t>Прочие мероприятия по вопросам развития малого и среднего предпринимательства</t>
  </si>
  <si>
    <t>11 1 03 00000</t>
  </si>
  <si>
    <t>11 1 03 05950</t>
  </si>
  <si>
    <t>Организация и осуществление мероприятий по работе с детьми в муниципальных общеобразовательных организациях</t>
  </si>
  <si>
    <t>310</t>
  </si>
  <si>
    <t>Основное мероприятие " Пристройка спортивного зала к МОУ Вербилковской средней общеобразовательной школы  поселка  Вербилки Талдомского района ул. Школьная 10"</t>
  </si>
  <si>
    <t xml:space="preserve">Основное мероприятие «Создание и поддержание в постоянной готовности муниципальной системы  оповещения 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возникновения чрезвычайной ситуации природного и техногенного характера» </t>
  </si>
  <si>
    <t>Основное мероприятие «Выполнение работ по  мобилизационой подготовке "</t>
  </si>
  <si>
    <t>Основное мероприятие "Создание безопасных и благопрпиятных условий проживания граждан посредством финансового и организационного обеспечения переселение граждан из аварийных многоквартирных жилых домов"</t>
  </si>
  <si>
    <t>Муниципальная  программа "Предпринимательство Талдомского муниципального района" на  2017-2021 годы</t>
  </si>
  <si>
    <t xml:space="preserve">Непрограммные расходы бюджета Талдомского муниципального района </t>
  </si>
  <si>
    <t>Реконструкция, капитальный ремонт учреждений культуры и приобретение оборудования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</si>
  <si>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</si>
  <si>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</si>
  <si>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 xml:space="preserve">субсидии бюджетным учреждениям </t>
  </si>
  <si>
    <t>расходы на выплаты персоналу государственных (муниципальных) органов</t>
  </si>
  <si>
    <t>стипендии</t>
  </si>
  <si>
    <t>уплата налогов, сборов и иных платежей</t>
  </si>
  <si>
    <t>расходы на выплаты персоналу казенных учреждений</t>
  </si>
  <si>
    <t>публичные нормативные социальные выплаты  гражданам</t>
  </si>
  <si>
    <t>11 2 00 00000</t>
  </si>
  <si>
    <t>11 2 01 00000</t>
  </si>
  <si>
    <t>11 2 01 06040</t>
  </si>
  <si>
    <t>11 2 04 00000</t>
  </si>
  <si>
    <t>11 2 04 S1100</t>
  </si>
  <si>
    <t>11 2 04 61100</t>
  </si>
  <si>
    <t xml:space="preserve"> Муниципальная  программа  "Муниципальное управление"  на 2017-2021 годы</t>
  </si>
  <si>
    <t>Подпрограмма  "Управление муниципальными финансами Талдомского муниципального района."</t>
  </si>
  <si>
    <t>Основное мероприятие «Управление муниципальным долгом Талдомского муниципального района»</t>
  </si>
  <si>
    <t>12 1 03 00000</t>
  </si>
  <si>
    <t>12 1 03 00020</t>
  </si>
  <si>
    <t>субсидии бюджетным учреждениям</t>
  </si>
  <si>
    <t>социальные выплаты гражданам, кроме публичных нормативных социальных выплат</t>
  </si>
  <si>
    <t>Организация праздничных, культурно-массовых и иных мероприятий областного и муниципального значения в сфере образования</t>
  </si>
  <si>
    <t>94,69</t>
  </si>
  <si>
    <t>13268.056</t>
  </si>
  <si>
    <t>99 0 00 00002</t>
  </si>
  <si>
    <t>Социальная помоь населению при черезвычайных ситуаций</t>
  </si>
  <si>
    <t>Обеспечение деятельности органов муниципального образования в сфере образования</t>
  </si>
  <si>
    <t>резервные средства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</si>
  <si>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</si>
  <si>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</t>
  </si>
  <si>
    <t>Реализация государственных функций по мобилизационной подготовке экономики</t>
  </si>
  <si>
    <t>публичные нормативные социальные выплаты гражданам</t>
  </si>
  <si>
    <t>Расходы на транспортировку в морг с мест обнаружения или происшествия умерших для производства судебно-медицинской зкспертизы и патолого-анатомического вскрытия</t>
  </si>
  <si>
    <t>Организация подписки на региональные и муниципальные СМИ для пожилых, малообеспеченных жителей района</t>
  </si>
  <si>
    <t>Обеспечение деятельности учебно-методических кабинетов, централизованных бухгалтерий, групп хозяйственного обслуживания</t>
  </si>
  <si>
    <t>Основное мероприятие «Проектирование, реконструкция,строительство парков культуры и отдыха в муниципальных образованиях Талдомского района»</t>
  </si>
  <si>
    <t xml:space="preserve">Проектирование, реконструкция,строительство парков культуры и отдыха </t>
  </si>
  <si>
    <t>500</t>
  </si>
  <si>
    <t>540</t>
  </si>
  <si>
    <t>Межбюджетные трансферты</t>
  </si>
  <si>
    <t>иные межбюджетные трансферты</t>
  </si>
  <si>
    <t>16 0 01 33830</t>
  </si>
  <si>
    <t>02 1 04 00000</t>
  </si>
  <si>
    <t>02 1 04 40030</t>
  </si>
  <si>
    <t>02 4 01 02040</t>
  </si>
  <si>
    <t>09 2 00 00000</t>
  </si>
  <si>
    <t>09 2 01 00000</t>
  </si>
  <si>
    <t>Расходы на изготовление схем тепло-, водоснабжения и водоотведения по сельским поселениям</t>
  </si>
  <si>
    <t>10 1 00 00000</t>
  </si>
  <si>
    <t>Подпрограмма "Развитие потребительского рынка и услуг на территории  Талдомского муниципального района на 2017-2021 годы"</t>
  </si>
  <si>
    <t>Основное мероприятие «Приведение кладбищ Талдомского муниципального района в соответствие с Порядком деятельности общественных кладбищ и крематориев на территории Талдомского муниципального района»</t>
  </si>
  <si>
    <t>10 1 01 00000</t>
  </si>
  <si>
    <t>02 4 01 04520</t>
  </si>
  <si>
    <t>03 2 06 00000</t>
  </si>
  <si>
    <t>Расходы на содержание муниципальной системы оповещания и информирования населения</t>
  </si>
  <si>
    <t>08 3 01 11930</t>
  </si>
  <si>
    <t>Основное мероприятие "Создание запасов материально-технических, продовольственных, медицинских и иных стредств для целей гражданской обороны"</t>
  </si>
  <si>
    <t>08 5 00 00000</t>
  </si>
  <si>
    <t>08 5 01 00000</t>
  </si>
  <si>
    <t>Подпрограмма "Мобилизационная подготовка экономики "</t>
  </si>
  <si>
    <t>Муниципальная  программа " Содержание и развитие инженерной инфраструктуры и энергоэффективности"   на 2017-2021 годы</t>
  </si>
  <si>
    <t>Подпрограмма "Чистая вода "</t>
  </si>
  <si>
    <t xml:space="preserve">Основное мероприятие" Строительство, реконструкция, капитальный ремонт, приобретение, монтаж и ввод в эксплуатацию объектов водоснабжения (ВЗУ, ВНС, станций водоочистки) на территории Талдомского муниципального района" </t>
  </si>
  <si>
    <t>Капитальный ремонт, приобретение, монтаж и ввод в эксплуатацию объектов водоснабжения ВЗУ</t>
  </si>
  <si>
    <t>10 1 01 S0330</t>
  </si>
  <si>
    <t>10 1 01 60330</t>
  </si>
  <si>
    <t>Муниципальная  программа  "Архитектура и градостроительство Талдомского муниципального района на 2017-2021 годы"</t>
  </si>
  <si>
    <t>Организация и проведение аукцонов (конкурсов) по продаже имущества</t>
  </si>
  <si>
    <t>Расходы на организацию транспортного обслуживания населения автомобильным транспортом в соответствии с государственными  (муниципальными) контрактами и договорами на оказание услуг по перевозке пассажиров</t>
  </si>
  <si>
    <t>ВСЕГО РАСХОДОВ</t>
  </si>
  <si>
    <t>Муниципальная программа  "Сельское хозяйство Талдомского муниципального района на 2014- 2020 годы"</t>
  </si>
  <si>
    <t>Муниципальная программа  "Развитие образования Талдомского муниципального района на 2017-2021 годы"</t>
  </si>
  <si>
    <t>03 1 01 62110</t>
  </si>
  <si>
    <t>03 1 01 62140</t>
  </si>
  <si>
    <t>03 2 02 62220</t>
  </si>
  <si>
    <t>03 2 02 62230</t>
  </si>
  <si>
    <t>03 2 02 62270</t>
  </si>
  <si>
    <t>09 3 01 00000</t>
  </si>
  <si>
    <t xml:space="preserve">09 4 00 00000  </t>
  </si>
  <si>
    <t xml:space="preserve">09 4 01 00000  </t>
  </si>
  <si>
    <t>Основное мероприятия "Газификация населенных пунктов Талдомского муниципального района»</t>
  </si>
  <si>
    <t>Расходы на капитальный ремонт, приобретение и проведение монтажных работ по газоснабжению жилых домов в сельских населенных пунктах</t>
  </si>
  <si>
    <t>10 5 03 03511</t>
  </si>
  <si>
    <t>Подпрограмма "Развитие предпринимательства в Талдомском муниципальном районе на 2017-2021 годы"</t>
  </si>
  <si>
    <t>03 2 01 60680</t>
  </si>
  <si>
    <t>03 2 01 62200</t>
  </si>
  <si>
    <t>09 3 00 00000</t>
  </si>
  <si>
    <t>Подпрограмма "Развитие физической культуры и спорта, формирование здорового образа жизни в Талдомском муниципальном районе"</t>
  </si>
  <si>
    <t>Муниципальная программа Талдомского муниципального  района "Жилище"</t>
  </si>
  <si>
    <t>Расходы на обеспечение деятельности (оказание услуг) муниципальных учреждений</t>
  </si>
  <si>
    <t>Обеспечение деятельности органов местного самоуправления Талдомского муниципального района</t>
  </si>
  <si>
    <t xml:space="preserve">Содержание мест захоронения в сельских поселениях Талдомского муниципального района </t>
  </si>
  <si>
    <t>Подпрограмма "Профилактика преступлений и иных правонарушений"</t>
  </si>
  <si>
    <t>Подпрограмма " Развитие и совершенствование систем оповещания и нформирования населения Талдомского  района "</t>
  </si>
  <si>
    <t>Подпрограмма " Обеспечение мероприятий гражданской обороны на территории Талдомского муниципального района "</t>
  </si>
  <si>
    <t>08 5 01 12920</t>
  </si>
  <si>
    <t>08 6 00 00000</t>
  </si>
  <si>
    <t>08 6 01 00000</t>
  </si>
  <si>
    <t>08 6 01 02900</t>
  </si>
  <si>
    <t>Проведение мероприятий по профилактике терроризма и экстремизма</t>
  </si>
  <si>
    <t>Подпрограмма "Обеспечение жильем молодых семей "</t>
  </si>
  <si>
    <t>Мероприятия по предупреждению и ликвидации последствий  чрезвычайных ситуаций  природного и техногенного характера</t>
  </si>
  <si>
    <t>Обеспечение мероприятий гражданской обороны на территории муниципального района</t>
  </si>
  <si>
    <t>Расходы на содержание дорог общего пользования</t>
  </si>
  <si>
    <t>02 1 01 R5190</t>
  </si>
  <si>
    <t>Поддержка отрасли культуры за счет иных межбюджетных трансфертов</t>
  </si>
  <si>
    <t>13 0 01 51200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</si>
  <si>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</si>
  <si>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14 1 02 S0250</t>
  </si>
  <si>
    <t>Проведение мероприятий по капитальному ремонту и ремонту подъездных автомобильных дорог к садоводческим, огородническим и дачным товариществам за счет средств местного бюджета</t>
  </si>
  <si>
    <t>99 0 00 00620</t>
  </si>
  <si>
    <t xml:space="preserve">Субсидии некоммерчиским организациям </t>
  </si>
  <si>
    <t>субсидии некоммерческим организациям (за исключением муниципальных учреждений)</t>
  </si>
  <si>
    <t>630</t>
  </si>
  <si>
    <t>Основное мероприятие "Предоставление муниципальной гарантии муниципальным унитарным предприятиям по оплате за газ"</t>
  </si>
  <si>
    <t>Расходы на предоставление муниципальной гарантии на обеспечение обязательств по оплате за газ ресурсоснабжающими организациями МУП Талдомского муниципального района "Райкомсервис"</t>
  </si>
  <si>
    <t>17 3 04 00000</t>
  </si>
  <si>
    <t>17 3 04 03514</t>
  </si>
  <si>
    <t>Подпрограмма "Дороги Талдомского муниципального района"</t>
  </si>
  <si>
    <t>Частичная компенсация субъектам малого и среднего предпринимательства  затрат, связанных с приобретением оборудования в целях создания и (или) развития, и (или) модернизации производства товаров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</si>
  <si>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</si>
  <si>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Подпрограмма "Молодое поколение Талдомского муниципального района"</t>
  </si>
  <si>
    <t>02 1 03 00000</t>
  </si>
  <si>
    <t>Пенсия за выслугу лет лицам, замещавшим муниципальные должности, муниципальным служащим органов местного самоуправления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</si>
  <si>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
</t>
  </si>
  <si>
    <t>15 2 01 62680</t>
  </si>
  <si>
    <t xml:space="preserve">Расходы из местного бюджета на организацию деятельности МФЦ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
</t>
  </si>
  <si>
    <t>15 2 01 S2680</t>
  </si>
  <si>
    <t>Муниципальный заказ на профессиональную переподготовку и повышение квалификации муниципальных служащих</t>
  </si>
  <si>
    <t>Размещение материалов о деятельности органов местного самоуправления и информирование жителей района в  средствах массовой информации</t>
  </si>
  <si>
    <t>Расходы на обеспечение деятельности контрольных органов представительной власти  муниципального образования</t>
  </si>
  <si>
    <t>Организация и проведение мероприятий муниципального значения в сфере здравоохранения, посвященных знаменательным событиям и памятным датам, установленным в РФ, Московской области, Талдомском районе</t>
  </si>
  <si>
    <t>03 2 05 20300</t>
  </si>
  <si>
    <t>Расходы на организацию в границах муниципального района и  сельских поселений электро-,газо-,тепло-,  водоснабжения и водоотведения, осуществляемую с применением  мер, направленных на энергосбережение и повышение энергетической эффективности</t>
  </si>
  <si>
    <t>Капитальные вложения в объекты недвижимого имущества муниципальной собственности</t>
  </si>
  <si>
    <t>400</t>
  </si>
  <si>
    <t xml:space="preserve">бюджетные инвестиции </t>
  </si>
  <si>
    <t>410</t>
  </si>
  <si>
    <t>Обеспечение питанием льготной категории детей в дошкольных образовательных организациях</t>
  </si>
  <si>
    <t>Обеспечение школьной формой учащихся из категории многодетных семей в общеобразовательных организациях</t>
  </si>
  <si>
    <t>Обеспечение питанием учащихся из категории малообеспеченных семей в общеобразовательных организациях</t>
  </si>
  <si>
    <t>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</si>
  <si>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15 1 01 60600</t>
  </si>
  <si>
    <t>Обеспечение современными аппаратно-программными комплексами общеобразовательных организаций в Московской области</t>
  </si>
  <si>
    <t>15 1 01 62490</t>
  </si>
  <si>
    <t>Ремонт подъездов многоквартирных домов</t>
  </si>
  <si>
    <t>17 3 01 60950</t>
  </si>
  <si>
    <t>Подпрограмма "Создание условий для оказания медицинской помощи"</t>
  </si>
  <si>
    <t>Основное мероприятие "Комплексное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дорогами"</t>
  </si>
  <si>
    <t>Расходы на развитие газификации и водоснабжения в сельской местности</t>
  </si>
  <si>
    <t>Муниципальная программа "Формирование современной комфортной среды проживания"на 2018-2022 годы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</si>
  <si>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</si>
  <si>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03 2 01 00000</t>
  </si>
  <si>
    <t>03 2 04 17000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</si>
  <si>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</si>
  <si>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Основное мероприятие «Развитие и создание условий для обеспечения жителей района услугами организаций культуры»</t>
  </si>
  <si>
    <t>07 0 01 04110</t>
  </si>
  <si>
    <t>06 2 00 00000</t>
  </si>
  <si>
    <t>Организация мероприятий по развитию молодежных общественных организаций и добровольческой деятельности за счет премии губернатора "Прорыв года в 2017 году"</t>
  </si>
  <si>
    <t>06 2 01 00000</t>
  </si>
  <si>
    <t>06 2 01 00660</t>
  </si>
  <si>
    <t>Основное мероприятия"Возмещение части затрат на вовлечение в оборот неиспользуемых земель сельскохозяйственного назначения"</t>
  </si>
  <si>
    <t xml:space="preserve">Агрохимическое обследование земель сельскохозяйственного назначения, находящихся в собственности Талдомского муниципального района
</t>
  </si>
  <si>
    <t>Основное мероприятие «Организация и проведение мероприятий по гражданско-патриотическому и духовно-нравственному воспитанию молодежи»</t>
  </si>
  <si>
    <t xml:space="preserve">Обеспечивающая подпрограмма </t>
  </si>
  <si>
    <r>
      <t>02 1 02 00550</t>
    </r>
    <r>
      <rPr>
        <sz val="14"/>
        <rFont val="Times New Roman"/>
        <family val="1"/>
      </rPr>
      <t xml:space="preserve"> </t>
    </r>
  </si>
  <si>
    <t xml:space="preserve">02 1 02 00550 </t>
  </si>
  <si>
    <t>Расходы на обустройство парков культуры и отдыха городского округа</t>
  </si>
  <si>
    <t>13430,25</t>
  </si>
  <si>
    <t>Основное мероприятие "Создание условий для реализации полномочий Комитета по культуре, физической культуре, спорту, туризму и работе с молодежью"</t>
  </si>
  <si>
    <t>Основное мероприятие "Организация и проведение мероприятий муниципального значения в сфере здравоохранения"</t>
  </si>
  <si>
    <t>02 0 00 00000</t>
  </si>
  <si>
    <t>02 1 00 00000</t>
  </si>
  <si>
    <t>02 1 01 00000</t>
  </si>
  <si>
    <t>02 1 01 01590</t>
  </si>
  <si>
    <t>02 1 01 02590</t>
  </si>
  <si>
    <t>02 1 01 03590</t>
  </si>
  <si>
    <t>02 1 01 12010</t>
  </si>
  <si>
    <t>02 1 02 00000</t>
  </si>
  <si>
    <t>02 2 01 00000</t>
  </si>
  <si>
    <t>02 3 01 00000</t>
  </si>
  <si>
    <t>02 4 00 00000</t>
  </si>
  <si>
    <t>02 4 01 00000</t>
  </si>
  <si>
    <t xml:space="preserve">03 0 00 00000  </t>
  </si>
  <si>
    <t>03 1 00 00000</t>
  </si>
  <si>
    <t>09 4 01 60820</t>
  </si>
  <si>
    <t>Создание условий для обеспечения доступа к системам деловой информации для субъектов малого и среднего предпринимательства</t>
  </si>
  <si>
    <t>03 1 01 00000</t>
  </si>
  <si>
    <t>03 1 01 00590</t>
  </si>
  <si>
    <t>03 2 01 00590</t>
  </si>
  <si>
    <t>03 1 02 17000</t>
  </si>
  <si>
    <t>Осуществление переданных государственных полномочий в сфере образования и организации деятельности комиссии по делам несовершеннолетних и защите их прав  городов и районов</t>
  </si>
  <si>
    <t>Основное мероприятие «Обеспечение мер социальной поддержки обучающихся в образовательных организациях»</t>
  </si>
  <si>
    <t>03 2 04 00000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</si>
  <si>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</si>
  <si>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Основное мероприятие "Создание экономических условий для повышения эффективности работы организаций жилищно-коммунального хозяйства Талдомского района Московской области"</t>
  </si>
  <si>
    <t>10 3 03 00000</t>
  </si>
  <si>
    <t>Реализация отдельных мероприятий муниципальных программ</t>
  </si>
  <si>
    <t>10 3 03 61430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</si>
  <si>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</si>
  <si>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Основное мероприятие "Повышение заработной платы работникам муниципальных учреждений культуры"</t>
  </si>
  <si>
    <t>Софинансирование расходов на повышение заработной платы работникам муниципальных учреждений в сфере культуры</t>
  </si>
  <si>
    <t>02 1 05 00000</t>
  </si>
  <si>
    <t>02 1 05 60440</t>
  </si>
  <si>
    <t>Субсидия на капитальные вложения в объекты общего образования</t>
  </si>
  <si>
    <t>03 2 06 64260</t>
  </si>
  <si>
    <t>Мероприятия по организации отдыха детей в каникулярное время п/программа МО "Развитие системы отдыха и оздоровления детей в МО" гос.программы МО "Социальная защита населения МО"</t>
  </si>
  <si>
    <t>03 2 03 62190</t>
  </si>
  <si>
    <t>Основное мероприятие "Капитальный ремонт и приобретения оборудования для спортивных сооружений"</t>
  </si>
  <si>
    <t>Субсидия из областного бюджета на капитальный ремонт и приобретения оборудования для оснащения плдоскостных спортивных сооружений в муниципальных образованиях Московской области</t>
  </si>
  <si>
    <t>02 2 02 00000</t>
  </si>
  <si>
    <t>02 2 02 62510</t>
  </si>
  <si>
    <t>Софинансирование работ по капитальному ремонту и ремонту автомобильных дорог общего пользования населенных пунктов, дворовых территор. многоквартирных домов, проездов к дворовым территор. многоквартирных домов населенных пунктов</t>
  </si>
  <si>
    <t>Софинансирование из местного бюджета работ по капитальному ремонту и ремонту автомобильных дорог общего пользования населенных пунктов</t>
  </si>
  <si>
    <t>14 1 02 60240</t>
  </si>
  <si>
    <t>14 1 02 S0240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</si>
  <si>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</si>
  <si>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03 2 05 00000</t>
  </si>
  <si>
    <t>03 3 00 00000</t>
  </si>
  <si>
    <t>03 3 01 00000</t>
  </si>
  <si>
    <t>03 3 01 00590</t>
  </si>
  <si>
    <t>02 1 03 03400</t>
  </si>
  <si>
    <t>03 2 02 17080</t>
  </si>
  <si>
    <t>Софинансирование из местного бюджета на обеспечение подвоза обучающихся к месту обучения в муниципальные общеобразовательные организации , расположенные в сельских населенных пунктах Талдомского района</t>
  </si>
  <si>
    <t>03 2 06 S4260</t>
  </si>
  <si>
    <t>Софинансирование из местного бюджета на строительство общеобразовательных организаций района</t>
  </si>
  <si>
    <t xml:space="preserve">15  2 01 60650 </t>
  </si>
  <si>
    <t>15 2 01 S0650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</si>
  <si>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</si>
  <si>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Финансирование из местного бюджета расходов на организацию деятельности многофункциональных центров предоставления государственных и муниципальных услуг</t>
  </si>
  <si>
    <t>Подпрограмма «Социальная поддержка граждан »</t>
  </si>
  <si>
    <t>04 2 02 00000</t>
  </si>
  <si>
    <t>04 2 02 62080</t>
  </si>
  <si>
    <t xml:space="preserve">Основное мероприятие  "Создание условий для реализации полномочий Комитета по образованию"  </t>
  </si>
  <si>
    <t xml:space="preserve">Обеспечивающая подпрограмма                             </t>
  </si>
  <si>
    <t>03 4 00 00000</t>
  </si>
  <si>
    <t>03 4 01 00000</t>
  </si>
  <si>
    <t>03 4 01 02040</t>
  </si>
  <si>
    <t>03 4 01 04520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</si>
  <si>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 в муниципальном районе»</t>
  </si>
  <si>
    <t>02 2 02 20300</t>
  </si>
  <si>
    <t>Реконструкция, капитальный ремонт учреждений физической  культуры, спорта и приобретение оборудования</t>
  </si>
  <si>
    <t>Основное мероприятие «Организация мероприятий по развитию молодежных общественных организаций и добровольческой деятельности»</t>
  </si>
  <si>
    <t>Расходы на содержание организации  по вовлечению молодежи в добровольческую деятельность</t>
  </si>
  <si>
    <t xml:space="preserve">к решению Совета депутатов Талдомского городского округа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</si>
</sst>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  <numFmt numFmtId="166" formatCode="#,##0.0_р_."/>
    <numFmt numFmtId="167" formatCode="#,##0.00_р_.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0.5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3"/>
      <name val="Times New Roman Cyr"/>
      <family val="1"/>
    </font>
    <font>
      <sz val="10"/>
      <name val="Times New Roman CYR"/>
      <family val="0"/>
    </font>
    <font>
      <sz val="10"/>
      <color indexed="8"/>
      <name val="Times New Roman Cyr"/>
      <family val="1"/>
    </font>
    <font>
      <sz val="10.5"/>
      <color indexed="8"/>
      <name val="Times New Roman Cyr"/>
      <family val="1"/>
    </font>
    <font>
      <b/>
      <sz val="11"/>
      <color indexed="8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Arial"/>
      <family val="2"/>
    </font>
    <font>
      <b/>
      <sz val="14"/>
      <color indexed="8"/>
      <name val="Times New Roman Cyr"/>
      <family val="0"/>
    </font>
    <font>
      <b/>
      <i/>
      <sz val="14"/>
      <name val="Times New Roman Cyr"/>
      <family val="0"/>
    </font>
    <font>
      <sz val="14"/>
      <color indexed="8"/>
      <name val="Times New Roman Cyr"/>
      <family val="0"/>
    </font>
    <font>
      <b/>
      <i/>
      <sz val="14"/>
      <color indexed="8"/>
      <name val="Times New Roman Cyr"/>
      <family val="0"/>
    </font>
    <font>
      <i/>
      <sz val="14"/>
      <name val="Times New Roman Cyr"/>
      <family val="0"/>
    </font>
    <font>
      <b/>
      <i/>
      <sz val="14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 Cyr"/>
      <family val="1"/>
    </font>
    <font>
      <sz val="16"/>
      <color indexed="8"/>
      <name val="Times New Roman Cyr"/>
      <family val="0"/>
    </font>
    <font>
      <sz val="16"/>
      <color indexed="8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b/>
      <i/>
      <sz val="14"/>
      <name val="Times New Roman"/>
      <family val="1"/>
    </font>
    <font>
      <b/>
      <sz val="16"/>
      <name val="Times New Roman Cyr"/>
      <family val="0"/>
    </font>
    <font>
      <sz val="16"/>
      <color indexed="12"/>
      <name val="Times New Roman Cyr"/>
      <family val="0"/>
    </font>
    <font>
      <sz val="16"/>
      <name val="Times New Roman Cyr"/>
      <family val="0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2"/>
      <name val="Arial"/>
      <family val="2"/>
    </font>
    <font>
      <sz val="12"/>
      <color indexed="55"/>
      <name val="Arial"/>
      <family val="0"/>
    </font>
    <font>
      <sz val="8"/>
      <color indexed="55"/>
      <name val="Arial"/>
      <family val="2"/>
    </font>
    <font>
      <b/>
      <i/>
      <sz val="16"/>
      <name val="Times New Roman"/>
      <family val="1"/>
    </font>
    <font>
      <sz val="12"/>
      <color indexed="8"/>
      <name val="Times New Roman Cyr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43" fillId="8" borderId="1" applyNumberFormat="0" applyFon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2" applyNumberFormat="0" applyAlignment="0" applyProtection="0"/>
    <xf numFmtId="0" fontId="67" fillId="28" borderId="3" applyNumberFormat="0" applyAlignment="0" applyProtection="0"/>
    <xf numFmtId="0" fontId="68" fillId="28" borderId="2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29" borderId="8" applyNumberFormat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3" borderId="0" applyNumberFormat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justify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justify" vertical="top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64" fontId="8" fillId="0" borderId="0" xfId="0" applyNumberFormat="1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/>
    </xf>
    <xf numFmtId="49" fontId="3" fillId="0" borderId="12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top"/>
    </xf>
    <xf numFmtId="164" fontId="16" fillId="0" borderId="0" xfId="0" applyNumberFormat="1" applyFont="1" applyFill="1" applyBorder="1" applyAlignment="1">
      <alignment horizontal="center" vertical="top" wrapText="1"/>
    </xf>
    <xf numFmtId="165" fontId="1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49" fontId="16" fillId="0" borderId="11" xfId="0" applyNumberFormat="1" applyFont="1" applyFill="1" applyBorder="1" applyAlignment="1">
      <alignment horizontal="center" vertical="top"/>
    </xf>
    <xf numFmtId="0" fontId="16" fillId="0" borderId="11" xfId="0" applyNumberFormat="1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1" fontId="19" fillId="0" borderId="11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168" fontId="28" fillId="0" borderId="11" xfId="0" applyNumberFormat="1" applyFont="1" applyFill="1" applyBorder="1" applyAlignment="1">
      <alignment horizontal="center" vertical="top" wrapText="1"/>
    </xf>
    <xf numFmtId="168" fontId="29" fillId="0" borderId="11" xfId="0" applyNumberFormat="1" applyFont="1" applyFill="1" applyBorder="1" applyAlignment="1">
      <alignment horizontal="center" vertical="top" wrapText="1"/>
    </xf>
    <xf numFmtId="0" fontId="27" fillId="0" borderId="11" xfId="0" applyFont="1" applyBorder="1" applyAlignment="1">
      <alignment vertical="top" wrapText="1"/>
    </xf>
    <xf numFmtId="0" fontId="16" fillId="0" borderId="11" xfId="0" applyNumberFormat="1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49" fontId="16" fillId="34" borderId="11" xfId="0" applyNumberFormat="1" applyFont="1" applyFill="1" applyBorder="1" applyAlignment="1">
      <alignment horizontal="center" vertical="top"/>
    </xf>
    <xf numFmtId="168" fontId="29" fillId="34" borderId="11" xfId="0" applyNumberFormat="1" applyFont="1" applyFill="1" applyBorder="1" applyAlignment="1">
      <alignment horizontal="center" vertical="top" wrapText="1"/>
    </xf>
    <xf numFmtId="0" fontId="24" fillId="34" borderId="11" xfId="0" applyFont="1" applyFill="1" applyBorder="1" applyAlignment="1">
      <alignment horizontal="center" vertical="top" wrapText="1"/>
    </xf>
    <xf numFmtId="0" fontId="25" fillId="34" borderId="11" xfId="0" applyFont="1" applyFill="1" applyBorder="1" applyAlignment="1">
      <alignment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0" fontId="21" fillId="34" borderId="11" xfId="0" applyFont="1" applyFill="1" applyBorder="1" applyAlignment="1">
      <alignment horizontal="center" vertical="top" wrapText="1"/>
    </xf>
    <xf numFmtId="2" fontId="29" fillId="34" borderId="11" xfId="0" applyNumberFormat="1" applyFont="1" applyFill="1" applyBorder="1" applyAlignment="1">
      <alignment horizontal="center" vertical="top" wrapText="1"/>
    </xf>
    <xf numFmtId="49" fontId="11" fillId="34" borderId="11" xfId="0" applyNumberFormat="1" applyFont="1" applyFill="1" applyBorder="1" applyAlignment="1">
      <alignment horizontal="center" vertical="top" wrapText="1"/>
    </xf>
    <xf numFmtId="49" fontId="16" fillId="34" borderId="11" xfId="0" applyNumberFormat="1" applyFont="1" applyFill="1" applyBorder="1" applyAlignment="1" quotePrefix="1">
      <alignment horizontal="center" vertical="top"/>
    </xf>
    <xf numFmtId="168" fontId="28" fillId="34" borderId="11" xfId="0" applyNumberFormat="1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top"/>
    </xf>
    <xf numFmtId="49" fontId="14" fillId="34" borderId="11" xfId="0" applyNumberFormat="1" applyFont="1" applyFill="1" applyBorder="1" applyAlignment="1">
      <alignment horizontal="center" vertical="top"/>
    </xf>
    <xf numFmtId="0" fontId="12" fillId="34" borderId="11" xfId="0" applyFont="1" applyFill="1" applyBorder="1" applyAlignment="1">
      <alignment horizontal="center" vertical="top"/>
    </xf>
    <xf numFmtId="49" fontId="16" fillId="34" borderId="11" xfId="0" applyNumberFormat="1" applyFont="1" applyFill="1" applyBorder="1" applyAlignment="1">
      <alignment horizontal="center" vertical="top"/>
    </xf>
    <xf numFmtId="0" fontId="14" fillId="34" borderId="11" xfId="0" applyFont="1" applyFill="1" applyBorder="1" applyAlignment="1" quotePrefix="1">
      <alignment horizontal="center" vertical="top"/>
    </xf>
    <xf numFmtId="168" fontId="28" fillId="34" borderId="11" xfId="0" applyNumberFormat="1" applyFont="1" applyFill="1" applyBorder="1" applyAlignment="1">
      <alignment horizontal="center" vertical="top"/>
    </xf>
    <xf numFmtId="0" fontId="16" fillId="34" borderId="11" xfId="0" applyFont="1" applyFill="1" applyBorder="1" applyAlignment="1" quotePrefix="1">
      <alignment horizontal="center" vertical="top"/>
    </xf>
    <xf numFmtId="0" fontId="16" fillId="34" borderId="11" xfId="0" applyFont="1" applyFill="1" applyBorder="1" applyAlignment="1" quotePrefix="1">
      <alignment horizontal="center" vertical="top"/>
    </xf>
    <xf numFmtId="0" fontId="24" fillId="34" borderId="11" xfId="0" applyFont="1" applyFill="1" applyBorder="1" applyAlignment="1">
      <alignment horizontal="center" vertical="top"/>
    </xf>
    <xf numFmtId="49" fontId="14" fillId="34" borderId="11" xfId="0" applyNumberFormat="1" applyFont="1" applyFill="1" applyBorder="1" applyAlignment="1">
      <alignment horizontal="center" vertical="top" wrapText="1"/>
    </xf>
    <xf numFmtId="49" fontId="16" fillId="34" borderId="11" xfId="0" applyNumberFormat="1" applyFont="1" applyFill="1" applyBorder="1" applyAlignment="1">
      <alignment horizontal="center" vertical="top" wrapText="1"/>
    </xf>
    <xf numFmtId="0" fontId="21" fillId="34" borderId="11" xfId="0" applyFont="1" applyFill="1" applyBorder="1" applyAlignment="1">
      <alignment horizontal="center" vertical="top"/>
    </xf>
    <xf numFmtId="49" fontId="12" fillId="34" borderId="11" xfId="0" applyNumberFormat="1" applyFont="1" applyFill="1" applyBorder="1" applyAlignment="1">
      <alignment horizontal="center" vertical="top" wrapText="1"/>
    </xf>
    <xf numFmtId="49" fontId="14" fillId="34" borderId="11" xfId="0" applyNumberFormat="1" applyFont="1" applyFill="1" applyBorder="1" applyAlignment="1" quotePrefix="1">
      <alignment horizontal="center" vertical="top"/>
    </xf>
    <xf numFmtId="49" fontId="11" fillId="34" borderId="11" xfId="0" applyNumberFormat="1" applyFont="1" applyFill="1" applyBorder="1" applyAlignment="1">
      <alignment horizontal="center" vertical="top" wrapText="1"/>
    </xf>
    <xf numFmtId="49" fontId="14" fillId="34" borderId="11" xfId="0" applyNumberFormat="1" applyFont="1" applyFill="1" applyBorder="1" applyAlignment="1">
      <alignment horizontal="center" vertical="top" wrapText="1"/>
    </xf>
    <xf numFmtId="49" fontId="16" fillId="34" borderId="11" xfId="0" applyNumberFormat="1" applyFont="1" applyFill="1" applyBorder="1" applyAlignment="1">
      <alignment horizontal="center" vertical="top" wrapText="1"/>
    </xf>
    <xf numFmtId="49" fontId="17" fillId="34" borderId="11" xfId="0" applyNumberFormat="1" applyFont="1" applyFill="1" applyBorder="1" applyAlignment="1">
      <alignment horizontal="center" vertical="top" wrapText="1"/>
    </xf>
    <xf numFmtId="49" fontId="16" fillId="34" borderId="11" xfId="0" applyNumberFormat="1" applyFont="1" applyFill="1" applyBorder="1" applyAlignment="1">
      <alignment horizontal="center" wrapText="1"/>
    </xf>
    <xf numFmtId="49" fontId="20" fillId="34" borderId="11" xfId="0" applyNumberFormat="1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vertical="top"/>
    </xf>
    <xf numFmtId="0" fontId="16" fillId="34" borderId="11" xfId="0" applyFont="1" applyFill="1" applyBorder="1" applyAlignment="1">
      <alignment horizontal="center" vertical="top"/>
    </xf>
    <xf numFmtId="0" fontId="11" fillId="34" borderId="11" xfId="0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top" wrapText="1"/>
    </xf>
    <xf numFmtId="0" fontId="16" fillId="34" borderId="11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vertical="top" wrapText="1"/>
    </xf>
    <xf numFmtId="49" fontId="21" fillId="34" borderId="11" xfId="0" applyNumberFormat="1" applyFont="1" applyFill="1" applyBorder="1" applyAlignment="1">
      <alignment horizontal="center" vertical="top" wrapText="1"/>
    </xf>
    <xf numFmtId="49" fontId="27" fillId="34" borderId="11" xfId="0" applyNumberFormat="1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vertical="top"/>
    </xf>
    <xf numFmtId="49" fontId="37" fillId="0" borderId="11" xfId="0" applyNumberFormat="1" applyFont="1" applyFill="1" applyBorder="1" applyAlignment="1">
      <alignment horizontal="center" vertical="top" wrapText="1"/>
    </xf>
    <xf numFmtId="49" fontId="29" fillId="0" borderId="11" xfId="0" applyNumberFormat="1" applyFont="1" applyFill="1" applyBorder="1" applyAlignment="1">
      <alignment horizontal="center" vertical="top"/>
    </xf>
    <xf numFmtId="0" fontId="38" fillId="0" borderId="0" xfId="0" applyFont="1" applyFill="1" applyAlignment="1">
      <alignment/>
    </xf>
    <xf numFmtId="49" fontId="11" fillId="34" borderId="1" xfId="0" applyNumberFormat="1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vertical="top" wrapText="1"/>
    </xf>
    <xf numFmtId="0" fontId="26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vertical="top"/>
    </xf>
    <xf numFmtId="0" fontId="14" fillId="0" borderId="11" xfId="0" applyFont="1" applyFill="1" applyBorder="1" applyAlignment="1" quotePrefix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6" fillId="0" borderId="11" xfId="0" applyFont="1" applyFill="1" applyBorder="1" applyAlignment="1" quotePrefix="1">
      <alignment horizontal="center" vertical="top"/>
    </xf>
    <xf numFmtId="0" fontId="15" fillId="0" borderId="11" xfId="0" applyNumberFormat="1" applyFont="1" applyFill="1" applyBorder="1" applyAlignment="1">
      <alignment horizontal="left" vertical="top" wrapText="1"/>
    </xf>
    <xf numFmtId="2" fontId="28" fillId="34" borderId="11" xfId="0" applyNumberFormat="1" applyFont="1" applyFill="1" applyBorder="1" applyAlignment="1">
      <alignment horizontal="center" vertical="top" wrapText="1"/>
    </xf>
    <xf numFmtId="168" fontId="28" fillId="34" borderId="11" xfId="0" applyNumberFormat="1" applyFont="1" applyFill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1" fillId="0" borderId="0" xfId="0" applyFont="1" applyFill="1" applyAlignment="1">
      <alignment horizontal="right" vertical="top"/>
    </xf>
    <xf numFmtId="0" fontId="41" fillId="0" borderId="0" xfId="0" applyFont="1" applyAlignment="1">
      <alignment horizontal="right"/>
    </xf>
    <xf numFmtId="0" fontId="41" fillId="0" borderId="0" xfId="0" applyFont="1" applyFill="1" applyAlignment="1">
      <alignment/>
    </xf>
    <xf numFmtId="173" fontId="28" fillId="0" borderId="11" xfId="0" applyNumberFormat="1" applyFont="1" applyFill="1" applyBorder="1" applyAlignment="1">
      <alignment horizontal="center" vertical="top" wrapText="1"/>
    </xf>
    <xf numFmtId="173" fontId="29" fillId="0" borderId="11" xfId="0" applyNumberFormat="1" applyFont="1" applyFill="1" applyBorder="1" applyAlignment="1">
      <alignment horizontal="center" vertical="top" wrapText="1"/>
    </xf>
    <xf numFmtId="49" fontId="42" fillId="0" borderId="13" xfId="21" applyNumberFormat="1" applyFont="1" applyFill="1" applyBorder="1" applyAlignment="1">
      <alignment horizontal="left" wrapText="1"/>
    </xf>
    <xf numFmtId="49" fontId="35" fillId="34" borderId="13" xfId="21" applyNumberFormat="1" applyFont="1" applyFill="1" applyBorder="1" applyAlignment="1">
      <alignment horizontal="left" vertical="top" wrapText="1"/>
    </xf>
    <xf numFmtId="2" fontId="28" fillId="34" borderId="11" xfId="0" applyNumberFormat="1" applyFont="1" applyFill="1" applyBorder="1" applyAlignment="1">
      <alignment horizontal="center" vertical="top"/>
    </xf>
    <xf numFmtId="0" fontId="35" fillId="0" borderId="11" xfId="0" applyFont="1" applyFill="1" applyBorder="1" applyAlignment="1">
      <alignment horizontal="left" vertical="top" wrapText="1"/>
    </xf>
    <xf numFmtId="173" fontId="28" fillId="34" borderId="11" xfId="0" applyNumberFormat="1" applyFont="1" applyFill="1" applyBorder="1" applyAlignment="1">
      <alignment horizontal="center" vertical="top" wrapText="1"/>
    </xf>
    <xf numFmtId="173" fontId="29" fillId="34" borderId="11" xfId="0" applyNumberFormat="1" applyFont="1" applyFill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21" fillId="0" borderId="0" xfId="0" applyFont="1" applyAlignment="1">
      <alignment/>
    </xf>
    <xf numFmtId="0" fontId="17" fillId="0" borderId="11" xfId="0" applyFont="1" applyFill="1" applyBorder="1" applyAlignment="1">
      <alignment wrapText="1"/>
    </xf>
    <xf numFmtId="173" fontId="29" fillId="0" borderId="11" xfId="0" applyNumberFormat="1" applyFont="1" applyFill="1" applyBorder="1" applyAlignment="1">
      <alignment horizontal="center" vertical="top"/>
    </xf>
    <xf numFmtId="49" fontId="17" fillId="34" borderId="11" xfId="0" applyNumberFormat="1" applyFont="1" applyFill="1" applyBorder="1" applyAlignment="1">
      <alignment horizontal="center" vertical="top"/>
    </xf>
    <xf numFmtId="173" fontId="28" fillId="34" borderId="11" xfId="0" applyNumberFormat="1" applyFont="1" applyFill="1" applyBorder="1" applyAlignment="1">
      <alignment horizontal="center" vertical="top"/>
    </xf>
    <xf numFmtId="173" fontId="28" fillId="0" borderId="11" xfId="0" applyNumberFormat="1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49" fontId="33" fillId="34" borderId="11" xfId="0" applyNumberFormat="1" applyFont="1" applyFill="1" applyBorder="1" applyAlignment="1">
      <alignment horizontal="center" vertical="top" wrapText="1"/>
    </xf>
    <xf numFmtId="49" fontId="14" fillId="34" borderId="11" xfId="0" applyNumberFormat="1" applyFont="1" applyFill="1" applyBorder="1" applyAlignment="1">
      <alignment horizontal="center" vertical="top"/>
    </xf>
    <xf numFmtId="173" fontId="29" fillId="34" borderId="11" xfId="0" applyNumberFormat="1" applyFont="1" applyFill="1" applyBorder="1" applyAlignment="1">
      <alignment horizontal="center" vertical="top"/>
    </xf>
    <xf numFmtId="0" fontId="35" fillId="0" borderId="0" xfId="0" applyFont="1" applyAlignment="1">
      <alignment wrapText="1"/>
    </xf>
    <xf numFmtId="2" fontId="29" fillId="0" borderId="11" xfId="0" applyNumberFormat="1" applyFont="1" applyFill="1" applyBorder="1" applyAlignment="1">
      <alignment horizontal="center" vertical="top" wrapText="1"/>
    </xf>
    <xf numFmtId="49" fontId="16" fillId="0" borderId="13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4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34" fillId="0" borderId="11" xfId="21" applyNumberFormat="1" applyFont="1" applyFill="1" applyBorder="1" applyAlignment="1" applyProtection="1">
      <alignment horizontal="center" vertical="top" wrapText="1"/>
      <protection/>
    </xf>
    <xf numFmtId="3" fontId="10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2" fontId="28" fillId="0" borderId="11" xfId="0" applyNumberFormat="1" applyFont="1" applyFill="1" applyBorder="1" applyAlignment="1">
      <alignment horizontal="center" vertical="top" wrapText="1"/>
    </xf>
    <xf numFmtId="168" fontId="29" fillId="34" borderId="11" xfId="0" applyNumberFormat="1" applyFont="1" applyFill="1" applyBorder="1" applyAlignment="1">
      <alignment horizontal="center" vertical="top"/>
    </xf>
    <xf numFmtId="168" fontId="29" fillId="0" borderId="11" xfId="0" applyNumberFormat="1" applyFont="1" applyFill="1" applyBorder="1" applyAlignment="1">
      <alignment horizontal="center" vertical="top"/>
    </xf>
    <xf numFmtId="2" fontId="29" fillId="34" borderId="11" xfId="0" applyNumberFormat="1" applyFont="1" applyFill="1" applyBorder="1" applyAlignment="1">
      <alignment horizontal="center" vertical="top"/>
    </xf>
    <xf numFmtId="168" fontId="31" fillId="34" borderId="11" xfId="0" applyNumberFormat="1" applyFont="1" applyFill="1" applyBorder="1" applyAlignment="1">
      <alignment horizontal="center" vertical="top" wrapText="1"/>
    </xf>
    <xf numFmtId="168" fontId="32" fillId="34" borderId="11" xfId="0" applyNumberFormat="1" applyFont="1" applyFill="1" applyBorder="1" applyAlignment="1">
      <alignment horizontal="center" vertical="top" wrapText="1"/>
    </xf>
    <xf numFmtId="2" fontId="13" fillId="34" borderId="11" xfId="0" applyNumberFormat="1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center" wrapText="1"/>
    </xf>
    <xf numFmtId="173" fontId="28" fillId="34" borderId="11" xfId="0" applyNumberFormat="1" applyFont="1" applyFill="1" applyBorder="1" applyAlignment="1">
      <alignment horizontal="center" vertical="top" wrapText="1"/>
    </xf>
    <xf numFmtId="173" fontId="31" fillId="34" borderId="11" xfId="0" applyNumberFormat="1" applyFont="1" applyFill="1" applyBorder="1" applyAlignment="1">
      <alignment horizontal="center" vertical="top" wrapText="1"/>
    </xf>
    <xf numFmtId="173" fontId="32" fillId="34" borderId="11" xfId="0" applyNumberFormat="1" applyFont="1" applyFill="1" applyBorder="1" applyAlignment="1">
      <alignment horizontal="center" vertical="top" wrapText="1"/>
    </xf>
    <xf numFmtId="173" fontId="34" fillId="34" borderId="11" xfId="0" applyNumberFormat="1" applyFont="1" applyFill="1" applyBorder="1" applyAlignment="1">
      <alignment horizontal="center" vertical="top" wrapText="1"/>
    </xf>
    <xf numFmtId="173" fontId="13" fillId="34" borderId="11" xfId="0" applyNumberFormat="1" applyFont="1" applyFill="1" applyBorder="1" applyAlignment="1">
      <alignment horizontal="center" vertical="top" wrapText="1"/>
    </xf>
    <xf numFmtId="173" fontId="30" fillId="34" borderId="11" xfId="0" applyNumberFormat="1" applyFont="1" applyFill="1" applyBorder="1" applyAlignment="1">
      <alignment horizontal="center" vertical="top" wrapText="1"/>
    </xf>
    <xf numFmtId="173" fontId="34" fillId="0" borderId="11" xfId="21" applyNumberFormat="1" applyFont="1" applyFill="1" applyBorder="1" applyAlignment="1" applyProtection="1">
      <alignment horizontal="center" vertical="top" wrapText="1"/>
      <protection/>
    </xf>
    <xf numFmtId="2" fontId="29" fillId="0" borderId="11" xfId="0" applyNumberFormat="1" applyFont="1" applyFill="1" applyBorder="1" applyAlignment="1">
      <alignment horizontal="center" vertical="top"/>
    </xf>
    <xf numFmtId="2" fontId="28" fillId="0" borderId="11" xfId="0" applyNumberFormat="1" applyFont="1" applyFill="1" applyBorder="1" applyAlignment="1">
      <alignment horizontal="center" vertical="top"/>
    </xf>
    <xf numFmtId="2" fontId="28" fillId="34" borderId="11" xfId="0" applyNumberFormat="1" applyFont="1" applyFill="1" applyBorder="1" applyAlignment="1">
      <alignment horizontal="center" vertical="top" wrapText="1"/>
    </xf>
    <xf numFmtId="2" fontId="32" fillId="34" borderId="11" xfId="0" applyNumberFormat="1" applyFont="1" applyFill="1" applyBorder="1" applyAlignment="1">
      <alignment horizontal="center" vertical="top" wrapText="1"/>
    </xf>
    <xf numFmtId="2" fontId="31" fillId="34" borderId="11" xfId="0" applyNumberFormat="1" applyFont="1" applyFill="1" applyBorder="1" applyAlignment="1">
      <alignment horizontal="center" vertical="top" wrapText="1"/>
    </xf>
    <xf numFmtId="2" fontId="34" fillId="34" borderId="11" xfId="0" applyNumberFormat="1" applyFont="1" applyFill="1" applyBorder="1" applyAlignment="1">
      <alignment horizontal="center" vertical="top" wrapText="1"/>
    </xf>
    <xf numFmtId="2" fontId="30" fillId="34" borderId="11" xfId="0" applyNumberFormat="1" applyFont="1" applyFill="1" applyBorder="1" applyAlignment="1">
      <alignment horizontal="center" vertical="top" wrapText="1"/>
    </xf>
    <xf numFmtId="174" fontId="28" fillId="34" borderId="11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horizontal="right" vertical="top"/>
    </xf>
    <xf numFmtId="0" fontId="13" fillId="0" borderId="0" xfId="0" applyFont="1" applyAlignment="1">
      <alignment horizontal="right"/>
    </xf>
    <xf numFmtId="49" fontId="13" fillId="0" borderId="0" xfId="0" applyNumberFormat="1" applyFont="1" applyFill="1" applyAlignment="1">
      <alignment horizontal="right"/>
    </xf>
    <xf numFmtId="0" fontId="47" fillId="0" borderId="0" xfId="0" applyFont="1" applyAlignment="1">
      <alignment horizontal="right"/>
    </xf>
    <xf numFmtId="0" fontId="46" fillId="0" borderId="0" xfId="0" applyFont="1" applyAlignment="1">
      <alignment/>
    </xf>
    <xf numFmtId="49" fontId="13" fillId="0" borderId="0" xfId="0" applyNumberFormat="1" applyFont="1" applyFill="1" applyAlignment="1">
      <alignment horizontal="right" wrapText="1"/>
    </xf>
    <xf numFmtId="0" fontId="41" fillId="0" borderId="0" xfId="0" applyFont="1" applyFill="1" applyAlignment="1">
      <alignment horizontal="right" vertical="top"/>
    </xf>
    <xf numFmtId="0" fontId="41" fillId="0" borderId="0" xfId="0" applyFont="1" applyAlignment="1">
      <alignment horizontal="right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3"/>
  <sheetViews>
    <sheetView tabSelected="1" view="pageBreakPreview" zoomScale="75" zoomScaleNormal="75" zoomScaleSheetLayoutView="75" zoomScalePageLayoutView="0" workbookViewId="0" topLeftCell="A1">
      <selection activeCell="A2" sqref="A2:F2"/>
    </sheetView>
  </sheetViews>
  <sheetFormatPr defaultColWidth="8.875" defaultRowHeight="12.75"/>
  <cols>
    <col min="1" max="1" width="65.875" style="6" customWidth="1"/>
    <col min="2" max="2" width="22.25390625" style="5" customWidth="1"/>
    <col min="3" max="3" width="10.125" style="11" customWidth="1"/>
    <col min="4" max="4" width="29.75390625" style="8" customWidth="1"/>
    <col min="5" max="5" width="26.375" style="8" customWidth="1"/>
    <col min="6" max="6" width="13.625" style="8" customWidth="1"/>
    <col min="7" max="16384" width="8.875" style="2" customWidth="1"/>
  </cols>
  <sheetData>
    <row r="1" spans="2:6" ht="27" customHeight="1">
      <c r="B1" s="193" t="s">
        <v>40</v>
      </c>
      <c r="C1" s="194"/>
      <c r="D1" s="194"/>
      <c r="E1" s="194"/>
      <c r="F1" s="194"/>
    </row>
    <row r="2" spans="1:6" s="136" customFormat="1" ht="18">
      <c r="A2" s="191" t="s">
        <v>697</v>
      </c>
      <c r="B2" s="195"/>
      <c r="C2" s="195"/>
      <c r="D2" s="195"/>
      <c r="E2" s="195"/>
      <c r="F2" s="195"/>
    </row>
    <row r="3" spans="1:6" s="136" customFormat="1" ht="17.25" customHeight="1">
      <c r="A3" s="196" t="s">
        <v>245</v>
      </c>
      <c r="B3" s="196"/>
      <c r="C3" s="196"/>
      <c r="D3" s="196"/>
      <c r="E3" s="196"/>
      <c r="F3" s="196"/>
    </row>
    <row r="4" spans="1:6" s="136" customFormat="1" ht="15">
      <c r="A4" s="197"/>
      <c r="B4" s="198"/>
      <c r="C4" s="198"/>
      <c r="D4" s="198"/>
      <c r="E4" s="198"/>
      <c r="F4" s="198"/>
    </row>
    <row r="5" spans="1:6" s="136" customFormat="1" ht="18">
      <c r="A5" s="191" t="s">
        <v>246</v>
      </c>
      <c r="B5" s="192"/>
      <c r="C5" s="192"/>
      <c r="D5" s="192"/>
      <c r="E5" s="192"/>
      <c r="F5" s="192"/>
    </row>
    <row r="6" spans="1:6" s="136" customFormat="1" ht="15">
      <c r="A6" s="134"/>
      <c r="B6" s="135"/>
      <c r="C6" s="135"/>
      <c r="D6" s="135"/>
      <c r="E6" s="135"/>
      <c r="F6" s="135"/>
    </row>
    <row r="7" spans="1:6" ht="64.5" customHeight="1">
      <c r="A7" s="199" t="s">
        <v>240</v>
      </c>
      <c r="B7" s="200"/>
      <c r="C7" s="200"/>
      <c r="D7" s="200"/>
      <c r="E7" s="200"/>
      <c r="F7" s="200"/>
    </row>
    <row r="8" spans="1:6" ht="27" customHeight="1">
      <c r="A8" s="7"/>
      <c r="B8" s="4"/>
      <c r="C8" s="12"/>
      <c r="D8" s="9"/>
      <c r="E8" s="9"/>
      <c r="F8" s="175" t="s">
        <v>244</v>
      </c>
    </row>
    <row r="9" spans="1:6" ht="36.75" customHeight="1">
      <c r="A9" s="202" t="s">
        <v>310</v>
      </c>
      <c r="B9" s="203" t="s">
        <v>311</v>
      </c>
      <c r="C9" s="203" t="s">
        <v>312</v>
      </c>
      <c r="D9" s="204" t="s">
        <v>241</v>
      </c>
      <c r="E9" s="166" t="s">
        <v>242</v>
      </c>
      <c r="F9" s="166" t="s">
        <v>243</v>
      </c>
    </row>
    <row r="10" spans="1:6" ht="0.75" customHeight="1">
      <c r="A10" s="202"/>
      <c r="B10" s="203"/>
      <c r="C10" s="203"/>
      <c r="D10" s="205"/>
      <c r="E10" s="167"/>
      <c r="F10" s="167"/>
    </row>
    <row r="11" spans="1:6" s="1" customFormat="1" ht="75" customHeight="1">
      <c r="A11" s="13" t="s">
        <v>57</v>
      </c>
      <c r="B11" s="52" t="s">
        <v>624</v>
      </c>
      <c r="C11" s="53"/>
      <c r="D11" s="137">
        <f>SUM(D13+D69+D102+D124)</f>
        <v>178163.31476</v>
      </c>
      <c r="E11" s="137">
        <f>SUM(E13+E69+E102+E124)</f>
        <v>174927.157</v>
      </c>
      <c r="F11" s="168">
        <v>98.18</v>
      </c>
    </row>
    <row r="12" spans="1:6" s="1" customFormat="1" ht="15.75" customHeight="1">
      <c r="A12" s="24" t="s">
        <v>313</v>
      </c>
      <c r="B12" s="52"/>
      <c r="C12" s="53"/>
      <c r="D12" s="68"/>
      <c r="E12" s="137"/>
      <c r="F12" s="68"/>
    </row>
    <row r="13" spans="1:6" s="1" customFormat="1" ht="46.5" customHeight="1">
      <c r="A13" s="25" t="s">
        <v>371</v>
      </c>
      <c r="B13" s="50" t="s">
        <v>625</v>
      </c>
      <c r="C13" s="14"/>
      <c r="D13" s="137">
        <f>D14+D54+D40+D58+D62</f>
        <v>97631.85500000001</v>
      </c>
      <c r="E13" s="137">
        <f>E14+E54+E40+E58+E62</f>
        <v>95623.24299999999</v>
      </c>
      <c r="F13" s="168">
        <v>97.94</v>
      </c>
    </row>
    <row r="14" spans="1:6" s="1" customFormat="1" ht="75.75" customHeight="1">
      <c r="A14" s="64" t="s">
        <v>608</v>
      </c>
      <c r="B14" s="50" t="s">
        <v>626</v>
      </c>
      <c r="C14" s="14"/>
      <c r="D14" s="137">
        <f>SUM(D15+D18+D21+D26+D37)</f>
        <v>63203.200000000004</v>
      </c>
      <c r="E14" s="137">
        <f>SUM(E15+E18+E21+E26+E37)</f>
        <v>62293.31999999999</v>
      </c>
      <c r="F14" s="168">
        <v>98.56</v>
      </c>
    </row>
    <row r="15" spans="1:6" s="1" customFormat="1" ht="30" customHeight="1">
      <c r="A15" s="17" t="s">
        <v>319</v>
      </c>
      <c r="B15" s="50" t="s">
        <v>627</v>
      </c>
      <c r="C15" s="14"/>
      <c r="D15" s="137">
        <f>SUM(D16)</f>
        <v>21144.05</v>
      </c>
      <c r="E15" s="137">
        <f>SUM(E16)</f>
        <v>21144.05</v>
      </c>
      <c r="F15" s="168">
        <v>100</v>
      </c>
    </row>
    <row r="16" spans="1:6" s="1" customFormat="1" ht="45.75" customHeight="1">
      <c r="A16" s="15" t="s">
        <v>320</v>
      </c>
      <c r="B16" s="51" t="s">
        <v>627</v>
      </c>
      <c r="C16" s="19" t="s">
        <v>321</v>
      </c>
      <c r="D16" s="138">
        <f>SUM(D17)</f>
        <v>21144.05</v>
      </c>
      <c r="E16" s="138">
        <f>SUM(E17)</f>
        <v>21144.05</v>
      </c>
      <c r="F16" s="158">
        <v>100</v>
      </c>
    </row>
    <row r="17" spans="1:6" s="1" customFormat="1" ht="28.5" customHeight="1">
      <c r="A17" s="15" t="s">
        <v>455</v>
      </c>
      <c r="B17" s="51" t="s">
        <v>627</v>
      </c>
      <c r="C17" s="19" t="s">
        <v>326</v>
      </c>
      <c r="D17" s="138">
        <v>21144.05</v>
      </c>
      <c r="E17" s="138">
        <v>21144.05</v>
      </c>
      <c r="F17" s="158">
        <v>100</v>
      </c>
    </row>
    <row r="18" spans="1:6" s="1" customFormat="1" ht="50.25" customHeight="1">
      <c r="A18" s="26" t="s">
        <v>327</v>
      </c>
      <c r="B18" s="50" t="s">
        <v>628</v>
      </c>
      <c r="C18" s="14"/>
      <c r="D18" s="137">
        <f>SUM(D19)</f>
        <v>13276</v>
      </c>
      <c r="E18" s="137">
        <f>SUM(E19)</f>
        <v>13268.056</v>
      </c>
      <c r="F18" s="168">
        <v>99.94</v>
      </c>
    </row>
    <row r="19" spans="1:6" s="1" customFormat="1" ht="43.5" customHeight="1">
      <c r="A19" s="27" t="s">
        <v>320</v>
      </c>
      <c r="B19" s="51" t="s">
        <v>628</v>
      </c>
      <c r="C19" s="19" t="s">
        <v>321</v>
      </c>
      <c r="D19" s="138">
        <f>SUM(D20)</f>
        <v>13276</v>
      </c>
      <c r="E19" s="138">
        <v>13268.056</v>
      </c>
      <c r="F19" s="158">
        <v>99.94</v>
      </c>
    </row>
    <row r="20" spans="1:6" s="1" customFormat="1" ht="27.75" customHeight="1">
      <c r="A20" s="27" t="s">
        <v>455</v>
      </c>
      <c r="B20" s="51" t="s">
        <v>628</v>
      </c>
      <c r="C20" s="19" t="s">
        <v>326</v>
      </c>
      <c r="D20" s="138">
        <v>13276</v>
      </c>
      <c r="E20" s="138" t="s">
        <v>476</v>
      </c>
      <c r="F20" s="158">
        <v>99.94</v>
      </c>
    </row>
    <row r="21" spans="1:6" s="1" customFormat="1" ht="27.75" customHeight="1">
      <c r="A21" s="26" t="s">
        <v>352</v>
      </c>
      <c r="B21" s="50" t="s">
        <v>629</v>
      </c>
      <c r="C21" s="14"/>
      <c r="D21" s="137">
        <f>SUM(D22+D24)</f>
        <v>26390.15</v>
      </c>
      <c r="E21" s="137">
        <f>SUM(E22+E24)</f>
        <v>25655.490999999998</v>
      </c>
      <c r="F21" s="158">
        <v>96.63</v>
      </c>
    </row>
    <row r="22" spans="1:6" s="1" customFormat="1" ht="27.75" customHeight="1">
      <c r="A22" s="34" t="s">
        <v>323</v>
      </c>
      <c r="B22" s="51" t="s">
        <v>629</v>
      </c>
      <c r="C22" s="19" t="s">
        <v>316</v>
      </c>
      <c r="D22" s="138">
        <f>SUM(D23)</f>
        <v>200</v>
      </c>
      <c r="E22" s="138">
        <f>SUM(E23)</f>
        <v>193.264</v>
      </c>
      <c r="F22" s="158">
        <v>96.63</v>
      </c>
    </row>
    <row r="23" spans="1:6" s="1" customFormat="1" ht="27.75" customHeight="1">
      <c r="A23" s="34" t="s">
        <v>454</v>
      </c>
      <c r="B23" s="51" t="s">
        <v>629</v>
      </c>
      <c r="C23" s="19" t="s">
        <v>317</v>
      </c>
      <c r="D23" s="138">
        <v>200</v>
      </c>
      <c r="E23" s="138">
        <v>193.264</v>
      </c>
      <c r="F23" s="158">
        <v>96.63</v>
      </c>
    </row>
    <row r="24" spans="1:6" s="1" customFormat="1" ht="37.5">
      <c r="A24" s="27" t="s">
        <v>320</v>
      </c>
      <c r="B24" s="51" t="s">
        <v>629</v>
      </c>
      <c r="C24" s="19" t="s">
        <v>321</v>
      </c>
      <c r="D24" s="138">
        <f>SUM(D25)</f>
        <v>26190.15</v>
      </c>
      <c r="E24" s="138">
        <f>SUM(E25)</f>
        <v>25462.227</v>
      </c>
      <c r="F24" s="158">
        <v>97.22</v>
      </c>
    </row>
    <row r="25" spans="1:6" s="1" customFormat="1" ht="20.25">
      <c r="A25" s="27" t="s">
        <v>455</v>
      </c>
      <c r="B25" s="51" t="s">
        <v>629</v>
      </c>
      <c r="C25" s="19" t="s">
        <v>326</v>
      </c>
      <c r="D25" s="138">
        <v>26190.15</v>
      </c>
      <c r="E25" s="138">
        <v>25462.227</v>
      </c>
      <c r="F25" s="158">
        <v>97.22</v>
      </c>
    </row>
    <row r="26" spans="1:6" s="1" customFormat="1" ht="33.75" customHeight="1">
      <c r="A26" s="25" t="s">
        <v>322</v>
      </c>
      <c r="B26" s="50" t="s">
        <v>45</v>
      </c>
      <c r="C26" s="14"/>
      <c r="D26" s="137">
        <f>SUM(D27+D32)</f>
        <v>2093</v>
      </c>
      <c r="E26" s="137">
        <f>SUM(E27+E32)</f>
        <v>1925.7230000000002</v>
      </c>
      <c r="F26" s="68">
        <v>92</v>
      </c>
    </row>
    <row r="27" spans="1:6" s="1" customFormat="1" ht="51" customHeight="1">
      <c r="A27" s="26" t="s">
        <v>228</v>
      </c>
      <c r="B27" s="50" t="s">
        <v>44</v>
      </c>
      <c r="C27" s="14"/>
      <c r="D27" s="137">
        <f>D28+D30</f>
        <v>200</v>
      </c>
      <c r="E27" s="137">
        <f>E28+E30</f>
        <v>191.791</v>
      </c>
      <c r="F27" s="68">
        <v>95.9</v>
      </c>
    </row>
    <row r="28" spans="1:6" s="1" customFormat="1" ht="51" customHeight="1">
      <c r="A28" s="34" t="s">
        <v>323</v>
      </c>
      <c r="B28" s="51" t="s">
        <v>44</v>
      </c>
      <c r="C28" s="19" t="s">
        <v>316</v>
      </c>
      <c r="D28" s="138">
        <f>D29</f>
        <v>150</v>
      </c>
      <c r="E28" s="138">
        <f>E29</f>
        <v>149.791</v>
      </c>
      <c r="F28" s="158">
        <v>99.86</v>
      </c>
    </row>
    <row r="29" spans="1:6" s="1" customFormat="1" ht="51" customHeight="1">
      <c r="A29" s="34" t="s">
        <v>454</v>
      </c>
      <c r="B29" s="51" t="s">
        <v>44</v>
      </c>
      <c r="C29" s="19" t="s">
        <v>317</v>
      </c>
      <c r="D29" s="138">
        <v>150</v>
      </c>
      <c r="E29" s="138">
        <v>149.791</v>
      </c>
      <c r="F29" s="158">
        <v>99.86</v>
      </c>
    </row>
    <row r="30" spans="1:6" s="1" customFormat="1" ht="51" customHeight="1">
      <c r="A30" s="27" t="s">
        <v>320</v>
      </c>
      <c r="B30" s="51" t="s">
        <v>44</v>
      </c>
      <c r="C30" s="19" t="s">
        <v>321</v>
      </c>
      <c r="D30" s="138">
        <f>SUM(D31)</f>
        <v>50</v>
      </c>
      <c r="E30" s="138">
        <f>SUM(E31)</f>
        <v>42</v>
      </c>
      <c r="F30" s="69">
        <v>84</v>
      </c>
    </row>
    <row r="31" spans="1:6" s="1" customFormat="1" ht="36" customHeight="1">
      <c r="A31" s="27" t="s">
        <v>455</v>
      </c>
      <c r="B31" s="51" t="s">
        <v>44</v>
      </c>
      <c r="C31" s="19" t="s">
        <v>326</v>
      </c>
      <c r="D31" s="138">
        <v>50</v>
      </c>
      <c r="E31" s="138">
        <v>42</v>
      </c>
      <c r="F31" s="69">
        <v>84</v>
      </c>
    </row>
    <row r="32" spans="1:6" s="1" customFormat="1" ht="81.75" customHeight="1">
      <c r="A32" s="26" t="s">
        <v>299</v>
      </c>
      <c r="B32" s="50" t="s">
        <v>630</v>
      </c>
      <c r="C32" s="14"/>
      <c r="D32" s="137">
        <f>SUM(D33+D35)</f>
        <v>1893</v>
      </c>
      <c r="E32" s="137">
        <f>SUM(E33+E35)</f>
        <v>1733.9320000000002</v>
      </c>
      <c r="F32" s="168">
        <v>82.87</v>
      </c>
    </row>
    <row r="33" spans="1:6" s="1" customFormat="1" ht="37.5">
      <c r="A33" s="15" t="s">
        <v>323</v>
      </c>
      <c r="B33" s="51" t="s">
        <v>630</v>
      </c>
      <c r="C33" s="19" t="s">
        <v>316</v>
      </c>
      <c r="D33" s="138">
        <f>SUM(D34)</f>
        <v>708</v>
      </c>
      <c r="E33" s="138">
        <f>SUM(E34)</f>
        <v>586.743</v>
      </c>
      <c r="F33" s="158">
        <v>82.87</v>
      </c>
    </row>
    <row r="34" spans="1:6" s="1" customFormat="1" ht="37.5">
      <c r="A34" s="27" t="s">
        <v>454</v>
      </c>
      <c r="B34" s="51" t="s">
        <v>630</v>
      </c>
      <c r="C34" s="19" t="s">
        <v>317</v>
      </c>
      <c r="D34" s="138">
        <v>708</v>
      </c>
      <c r="E34" s="138">
        <v>586.743</v>
      </c>
      <c r="F34" s="158">
        <v>82.87</v>
      </c>
    </row>
    <row r="35" spans="1:6" s="1" customFormat="1" ht="40.5" customHeight="1">
      <c r="A35" s="27" t="s">
        <v>320</v>
      </c>
      <c r="B35" s="51" t="s">
        <v>630</v>
      </c>
      <c r="C35" s="19" t="s">
        <v>321</v>
      </c>
      <c r="D35" s="138">
        <f>SUM(D36)</f>
        <v>1185</v>
      </c>
      <c r="E35" s="138">
        <f>SUM(E36)</f>
        <v>1147.189</v>
      </c>
      <c r="F35" s="158">
        <v>96.81</v>
      </c>
    </row>
    <row r="36" spans="1:6" s="1" customFormat="1" ht="36.75" customHeight="1">
      <c r="A36" s="27" t="s">
        <v>455</v>
      </c>
      <c r="B36" s="51" t="s">
        <v>630</v>
      </c>
      <c r="C36" s="19" t="s">
        <v>326</v>
      </c>
      <c r="D36" s="138">
        <v>1185</v>
      </c>
      <c r="E36" s="138">
        <v>1147.189</v>
      </c>
      <c r="F36" s="158">
        <v>96.81</v>
      </c>
    </row>
    <row r="37" spans="1:6" s="1" customFormat="1" ht="36.75" customHeight="1">
      <c r="A37" s="26" t="s">
        <v>558</v>
      </c>
      <c r="B37" s="50" t="s">
        <v>557</v>
      </c>
      <c r="C37" s="19"/>
      <c r="D37" s="137">
        <f>SUM(D38)</f>
        <v>300</v>
      </c>
      <c r="E37" s="137">
        <f>SUM(E38)</f>
        <v>300</v>
      </c>
      <c r="F37" s="68">
        <v>100</v>
      </c>
    </row>
    <row r="38" spans="1:6" s="1" customFormat="1" ht="36.75" customHeight="1">
      <c r="A38" s="27" t="s">
        <v>320</v>
      </c>
      <c r="B38" s="51" t="s">
        <v>557</v>
      </c>
      <c r="C38" s="19" t="s">
        <v>321</v>
      </c>
      <c r="D38" s="138">
        <f>SUM(D39)</f>
        <v>300</v>
      </c>
      <c r="E38" s="138">
        <f>SUM(E39)</f>
        <v>300</v>
      </c>
      <c r="F38" s="69">
        <v>100</v>
      </c>
    </row>
    <row r="39" spans="1:6" s="1" customFormat="1" ht="36.75" customHeight="1">
      <c r="A39" s="27" t="s">
        <v>455</v>
      </c>
      <c r="B39" s="51" t="s">
        <v>557</v>
      </c>
      <c r="C39" s="19" t="s">
        <v>326</v>
      </c>
      <c r="D39" s="138">
        <v>300</v>
      </c>
      <c r="E39" s="138">
        <v>300</v>
      </c>
      <c r="F39" s="69">
        <v>100</v>
      </c>
    </row>
    <row r="40" spans="1:6" s="1" customFormat="1" ht="56.25">
      <c r="A40" s="28" t="s">
        <v>97</v>
      </c>
      <c r="B40" s="50" t="s">
        <v>631</v>
      </c>
      <c r="C40" s="19"/>
      <c r="D40" s="137">
        <f>D41+D44+D47</f>
        <v>24252.95</v>
      </c>
      <c r="E40" s="137">
        <f>E41+E44+E47</f>
        <v>23154.228000000003</v>
      </c>
      <c r="F40" s="137">
        <v>95.47</v>
      </c>
    </row>
    <row r="41" spans="1:6" s="1" customFormat="1" ht="58.5">
      <c r="A41" s="17" t="s">
        <v>452</v>
      </c>
      <c r="B41" s="50" t="s">
        <v>231</v>
      </c>
      <c r="C41" s="14"/>
      <c r="D41" s="137">
        <f>D42</f>
        <v>10491.5</v>
      </c>
      <c r="E41" s="137">
        <f>E42</f>
        <v>10105.404</v>
      </c>
      <c r="F41" s="168">
        <v>96.32</v>
      </c>
    </row>
    <row r="42" spans="1:6" s="1" customFormat="1" ht="37.5">
      <c r="A42" s="15" t="s">
        <v>320</v>
      </c>
      <c r="B42" s="51" t="s">
        <v>231</v>
      </c>
      <c r="C42" s="19" t="s">
        <v>321</v>
      </c>
      <c r="D42" s="138">
        <f>D43</f>
        <v>10491.5</v>
      </c>
      <c r="E42" s="138">
        <f>E43</f>
        <v>10105.404</v>
      </c>
      <c r="F42" s="158">
        <v>96.32</v>
      </c>
    </row>
    <row r="43" spans="1:6" s="1" customFormat="1" ht="20.25">
      <c r="A43" s="27" t="s">
        <v>455</v>
      </c>
      <c r="B43" s="51" t="s">
        <v>231</v>
      </c>
      <c r="C43" s="19" t="s">
        <v>326</v>
      </c>
      <c r="D43" s="138">
        <v>10491.5</v>
      </c>
      <c r="E43" s="138">
        <v>10105.404</v>
      </c>
      <c r="F43" s="158">
        <v>96.32</v>
      </c>
    </row>
    <row r="44" spans="1:6" s="1" customFormat="1" ht="46.5" customHeight="1">
      <c r="A44" s="160" t="s">
        <v>620</v>
      </c>
      <c r="B44" s="161" t="s">
        <v>618</v>
      </c>
      <c r="C44" s="159"/>
      <c r="D44" s="137">
        <f>D45</f>
        <v>331.2</v>
      </c>
      <c r="E44" s="137">
        <f>E45</f>
        <v>331.17</v>
      </c>
      <c r="F44" s="168">
        <v>99.99</v>
      </c>
    </row>
    <row r="45" spans="1:6" s="1" customFormat="1" ht="37.5">
      <c r="A45" s="15" t="s">
        <v>323</v>
      </c>
      <c r="B45" s="162" t="s">
        <v>619</v>
      </c>
      <c r="C45" s="19" t="s">
        <v>316</v>
      </c>
      <c r="D45" s="138">
        <f>D46</f>
        <v>331.2</v>
      </c>
      <c r="E45" s="138">
        <f>E46</f>
        <v>331.17</v>
      </c>
      <c r="F45" s="158">
        <v>99.99</v>
      </c>
    </row>
    <row r="46" spans="1:6" s="1" customFormat="1" ht="37.5">
      <c r="A46" s="27" t="s">
        <v>454</v>
      </c>
      <c r="B46" s="162" t="s">
        <v>619</v>
      </c>
      <c r="C46" s="19" t="s">
        <v>317</v>
      </c>
      <c r="D46" s="138">
        <v>331.2</v>
      </c>
      <c r="E46" s="138">
        <v>331.17</v>
      </c>
      <c r="F46" s="158">
        <v>99.99</v>
      </c>
    </row>
    <row r="47" spans="1:6" s="1" customFormat="1" ht="72" customHeight="1">
      <c r="A47" s="140" t="s">
        <v>434</v>
      </c>
      <c r="B47" s="50" t="s">
        <v>164</v>
      </c>
      <c r="C47" s="139"/>
      <c r="D47" s="165" t="s">
        <v>621</v>
      </c>
      <c r="E47" s="182">
        <v>12717.654</v>
      </c>
      <c r="F47" s="165" t="s">
        <v>475</v>
      </c>
    </row>
    <row r="48" spans="1:6" s="1" customFormat="1" ht="37.5">
      <c r="A48" s="15" t="s">
        <v>323</v>
      </c>
      <c r="B48" s="51" t="s">
        <v>164</v>
      </c>
      <c r="C48" s="19" t="s">
        <v>316</v>
      </c>
      <c r="D48" s="158">
        <f>SUM(D49)</f>
        <v>10409.25</v>
      </c>
      <c r="E48" s="138">
        <f>SUM(E49)</f>
        <v>10409.25</v>
      </c>
      <c r="F48" s="158">
        <v>100</v>
      </c>
    </row>
    <row r="49" spans="1:6" s="1" customFormat="1" ht="37.5">
      <c r="A49" s="27" t="s">
        <v>454</v>
      </c>
      <c r="B49" s="51" t="s">
        <v>164</v>
      </c>
      <c r="C49" s="19" t="s">
        <v>317</v>
      </c>
      <c r="D49" s="158">
        <v>10409.25</v>
      </c>
      <c r="E49" s="138">
        <v>10409.25</v>
      </c>
      <c r="F49" s="158">
        <v>100</v>
      </c>
    </row>
    <row r="50" spans="1:6" s="1" customFormat="1" ht="20.25">
      <c r="A50" s="34" t="s">
        <v>492</v>
      </c>
      <c r="B50" s="51" t="s">
        <v>164</v>
      </c>
      <c r="C50" s="19" t="s">
        <v>490</v>
      </c>
      <c r="D50" s="138">
        <f>SUM(D51)</f>
        <v>723</v>
      </c>
      <c r="E50" s="138">
        <f>SUM(E51)</f>
        <v>525</v>
      </c>
      <c r="F50" s="158">
        <v>72.61</v>
      </c>
    </row>
    <row r="51" spans="1:6" s="1" customFormat="1" ht="20.25">
      <c r="A51" s="34" t="s">
        <v>190</v>
      </c>
      <c r="B51" s="51" t="s">
        <v>164</v>
      </c>
      <c r="C51" s="19" t="s">
        <v>491</v>
      </c>
      <c r="D51" s="138">
        <v>723</v>
      </c>
      <c r="E51" s="138">
        <v>525</v>
      </c>
      <c r="F51" s="158">
        <v>72.61</v>
      </c>
    </row>
    <row r="52" spans="1:6" s="1" customFormat="1" ht="33" customHeight="1">
      <c r="A52" s="15" t="s">
        <v>320</v>
      </c>
      <c r="B52" s="51" t="s">
        <v>164</v>
      </c>
      <c r="C52" s="19" t="s">
        <v>321</v>
      </c>
      <c r="D52" s="138">
        <f>SUM(D53)</f>
        <v>2298</v>
      </c>
      <c r="E52" s="138">
        <f>SUM(E53)</f>
        <v>1783.404</v>
      </c>
      <c r="F52" s="158">
        <v>77.61</v>
      </c>
    </row>
    <row r="53" spans="1:6" s="1" customFormat="1" ht="20.25">
      <c r="A53" s="27" t="s">
        <v>455</v>
      </c>
      <c r="B53" s="51" t="s">
        <v>164</v>
      </c>
      <c r="C53" s="19" t="s">
        <v>326</v>
      </c>
      <c r="D53" s="138">
        <v>2298</v>
      </c>
      <c r="E53" s="138">
        <v>1783.404</v>
      </c>
      <c r="F53" s="158">
        <v>77.61</v>
      </c>
    </row>
    <row r="54" spans="1:6" s="1" customFormat="1" ht="165" customHeight="1">
      <c r="A54" s="28" t="s">
        <v>119</v>
      </c>
      <c r="B54" s="50" t="s">
        <v>575</v>
      </c>
      <c r="C54" s="14"/>
      <c r="D54" s="137">
        <f>D55</f>
        <v>250</v>
      </c>
      <c r="E54" s="137">
        <f>E55</f>
        <v>250</v>
      </c>
      <c r="F54" s="168">
        <v>100</v>
      </c>
    </row>
    <row r="55" spans="1:6" s="1" customFormat="1" ht="39">
      <c r="A55" s="26" t="s">
        <v>356</v>
      </c>
      <c r="B55" s="50" t="s">
        <v>674</v>
      </c>
      <c r="C55" s="14"/>
      <c r="D55" s="137">
        <f>SUM(D56)</f>
        <v>250</v>
      </c>
      <c r="E55" s="137">
        <f>SUM(E56)</f>
        <v>250</v>
      </c>
      <c r="F55" s="168">
        <v>100</v>
      </c>
    </row>
    <row r="56" spans="1:6" s="1" customFormat="1" ht="37.5">
      <c r="A56" s="27" t="s">
        <v>320</v>
      </c>
      <c r="B56" s="51" t="s">
        <v>674</v>
      </c>
      <c r="C56" s="19" t="s">
        <v>321</v>
      </c>
      <c r="D56" s="138">
        <f>D57</f>
        <v>250</v>
      </c>
      <c r="E56" s="138">
        <f>E57</f>
        <v>250</v>
      </c>
      <c r="F56" s="158">
        <v>100</v>
      </c>
    </row>
    <row r="57" spans="1:6" s="1" customFormat="1" ht="23.25" customHeight="1">
      <c r="A57" s="27" t="s">
        <v>455</v>
      </c>
      <c r="B57" s="51" t="s">
        <v>674</v>
      </c>
      <c r="C57" s="19" t="s">
        <v>326</v>
      </c>
      <c r="D57" s="138">
        <v>250</v>
      </c>
      <c r="E57" s="138">
        <v>250</v>
      </c>
      <c r="F57" s="158">
        <v>100</v>
      </c>
    </row>
    <row r="58" spans="1:6" s="1" customFormat="1" ht="75" customHeight="1">
      <c r="A58" s="28" t="s">
        <v>488</v>
      </c>
      <c r="B58" s="50" t="s">
        <v>495</v>
      </c>
      <c r="C58" s="14"/>
      <c r="D58" s="137">
        <f aca="true" t="shared" si="0" ref="D58:E60">SUM(D59)</f>
        <v>5155.705</v>
      </c>
      <c r="E58" s="137">
        <f t="shared" si="0"/>
        <v>5155.695</v>
      </c>
      <c r="F58" s="168">
        <v>100</v>
      </c>
    </row>
    <row r="59" spans="1:6" s="1" customFormat="1" ht="46.5" customHeight="1">
      <c r="A59" s="26" t="s">
        <v>489</v>
      </c>
      <c r="B59" s="50" t="s">
        <v>496</v>
      </c>
      <c r="C59" s="14"/>
      <c r="D59" s="137">
        <f t="shared" si="0"/>
        <v>5155.705</v>
      </c>
      <c r="E59" s="137">
        <f t="shared" si="0"/>
        <v>5155.695</v>
      </c>
      <c r="F59" s="168">
        <v>100</v>
      </c>
    </row>
    <row r="60" spans="1:6" s="1" customFormat="1" ht="42" customHeight="1">
      <c r="A60" s="15" t="s">
        <v>323</v>
      </c>
      <c r="B60" s="51" t="s">
        <v>496</v>
      </c>
      <c r="C60" s="19" t="s">
        <v>316</v>
      </c>
      <c r="D60" s="138">
        <f t="shared" si="0"/>
        <v>5155.705</v>
      </c>
      <c r="E60" s="138">
        <f t="shared" si="0"/>
        <v>5155.695</v>
      </c>
      <c r="F60" s="158">
        <v>100</v>
      </c>
    </row>
    <row r="61" spans="1:6" s="1" customFormat="1" ht="33" customHeight="1">
      <c r="A61" s="27" t="s">
        <v>454</v>
      </c>
      <c r="B61" s="51" t="s">
        <v>496</v>
      </c>
      <c r="C61" s="19" t="s">
        <v>317</v>
      </c>
      <c r="D61" s="138">
        <v>5155.705</v>
      </c>
      <c r="E61" s="138">
        <v>5155.695</v>
      </c>
      <c r="F61" s="158">
        <v>100</v>
      </c>
    </row>
    <row r="62" spans="1:6" s="1" customFormat="1" ht="60.75" customHeight="1">
      <c r="A62" s="21" t="s">
        <v>653</v>
      </c>
      <c r="B62" s="50" t="s">
        <v>655</v>
      </c>
      <c r="C62" s="19"/>
      <c r="D62" s="137">
        <f>SUM(D63+D66)</f>
        <v>4770</v>
      </c>
      <c r="E62" s="137">
        <f>SUM(E63+E66)</f>
        <v>4770</v>
      </c>
      <c r="F62" s="168">
        <v>100</v>
      </c>
    </row>
    <row r="63" spans="1:6" s="1" customFormat="1" ht="54" customHeight="1">
      <c r="A63" s="22" t="s">
        <v>654</v>
      </c>
      <c r="B63" s="50" t="s">
        <v>656</v>
      </c>
      <c r="C63" s="19"/>
      <c r="D63" s="137">
        <f>SUM(D64)</f>
        <v>4264</v>
      </c>
      <c r="E63" s="137">
        <f>SUM(E64)</f>
        <v>4264</v>
      </c>
      <c r="F63" s="168">
        <v>100</v>
      </c>
    </row>
    <row r="64" spans="1:6" s="1" customFormat="1" ht="54" customHeight="1">
      <c r="A64" s="27" t="s">
        <v>320</v>
      </c>
      <c r="B64" s="51" t="s">
        <v>656</v>
      </c>
      <c r="C64" s="19" t="s">
        <v>321</v>
      </c>
      <c r="D64" s="138">
        <f>SUM(D65)</f>
        <v>4264</v>
      </c>
      <c r="E64" s="138">
        <f>SUM(E65)</f>
        <v>4264</v>
      </c>
      <c r="F64" s="158">
        <v>100</v>
      </c>
    </row>
    <row r="65" spans="1:6" s="1" customFormat="1" ht="33" customHeight="1">
      <c r="A65" s="27" t="s">
        <v>455</v>
      </c>
      <c r="B65" s="51" t="s">
        <v>656</v>
      </c>
      <c r="C65" s="19" t="s">
        <v>326</v>
      </c>
      <c r="D65" s="138">
        <v>4264</v>
      </c>
      <c r="E65" s="138">
        <v>4264</v>
      </c>
      <c r="F65" s="158">
        <v>100</v>
      </c>
    </row>
    <row r="66" spans="1:6" s="1" customFormat="1" ht="58.5" customHeight="1">
      <c r="A66" s="26" t="s">
        <v>301</v>
      </c>
      <c r="B66" s="50" t="s">
        <v>302</v>
      </c>
      <c r="C66" s="14"/>
      <c r="D66" s="137">
        <f>SUM(D67)</f>
        <v>506</v>
      </c>
      <c r="E66" s="137">
        <f>SUM(E67)</f>
        <v>506</v>
      </c>
      <c r="F66" s="168">
        <v>100</v>
      </c>
    </row>
    <row r="67" spans="1:6" s="1" customFormat="1" ht="66" customHeight="1">
      <c r="A67" s="27" t="s">
        <v>320</v>
      </c>
      <c r="B67" s="51" t="s">
        <v>302</v>
      </c>
      <c r="C67" s="19" t="s">
        <v>321</v>
      </c>
      <c r="D67" s="138">
        <f>SUM(D68)</f>
        <v>506</v>
      </c>
      <c r="E67" s="138">
        <f>SUM(E68)</f>
        <v>506</v>
      </c>
      <c r="F67" s="158">
        <v>100</v>
      </c>
    </row>
    <row r="68" spans="1:6" s="1" customFormat="1" ht="69" customHeight="1">
      <c r="A68" s="27" t="s">
        <v>320</v>
      </c>
      <c r="B68" s="51" t="s">
        <v>302</v>
      </c>
      <c r="C68" s="19" t="s">
        <v>326</v>
      </c>
      <c r="D68" s="138">
        <v>506</v>
      </c>
      <c r="E68" s="138">
        <v>506</v>
      </c>
      <c r="F68" s="158">
        <v>100</v>
      </c>
    </row>
    <row r="69" spans="1:6" ht="72" customHeight="1">
      <c r="A69" s="28" t="s">
        <v>540</v>
      </c>
      <c r="B69" s="50" t="s">
        <v>58</v>
      </c>
      <c r="C69" s="14"/>
      <c r="D69" s="137">
        <f>SUM(D70+D81)</f>
        <v>57362</v>
      </c>
      <c r="E69" s="137">
        <f>SUM(E70+E81)</f>
        <v>57162.485</v>
      </c>
      <c r="F69" s="168">
        <v>99.65</v>
      </c>
    </row>
    <row r="70" spans="1:6" ht="129.75" customHeight="1">
      <c r="A70" s="28" t="s">
        <v>248</v>
      </c>
      <c r="B70" s="50" t="s">
        <v>632</v>
      </c>
      <c r="C70" s="14"/>
      <c r="D70" s="137">
        <f>SUM(D71+D74)</f>
        <v>52999</v>
      </c>
      <c r="E70" s="137">
        <f>SUM(E71+E74)</f>
        <v>52912.241</v>
      </c>
      <c r="F70" s="168">
        <v>99.84</v>
      </c>
    </row>
    <row r="71" spans="1:6" ht="39">
      <c r="A71" s="29" t="s">
        <v>380</v>
      </c>
      <c r="B71" s="50" t="s">
        <v>59</v>
      </c>
      <c r="C71" s="14"/>
      <c r="D71" s="137">
        <f>D72</f>
        <v>50666.8</v>
      </c>
      <c r="E71" s="137">
        <f>E72</f>
        <v>50666.8</v>
      </c>
      <c r="F71" s="168">
        <v>100</v>
      </c>
    </row>
    <row r="72" spans="1:6" ht="37.5">
      <c r="A72" s="30" t="s">
        <v>320</v>
      </c>
      <c r="B72" s="51" t="s">
        <v>59</v>
      </c>
      <c r="C72" s="19" t="s">
        <v>321</v>
      </c>
      <c r="D72" s="138">
        <f>SUM(D73)</f>
        <v>50666.8</v>
      </c>
      <c r="E72" s="138">
        <f>SUM(E73)</f>
        <v>50666.8</v>
      </c>
      <c r="F72" s="158">
        <v>100</v>
      </c>
    </row>
    <row r="73" spans="1:6" ht="20.25">
      <c r="A73" s="30" t="s">
        <v>455</v>
      </c>
      <c r="B73" s="51" t="s">
        <v>59</v>
      </c>
      <c r="C73" s="19" t="s">
        <v>326</v>
      </c>
      <c r="D73" s="138">
        <v>50666.8</v>
      </c>
      <c r="E73" s="138">
        <v>50666.8</v>
      </c>
      <c r="F73" s="158">
        <v>100</v>
      </c>
    </row>
    <row r="74" spans="1:6" ht="39">
      <c r="A74" s="29" t="s">
        <v>298</v>
      </c>
      <c r="B74" s="50" t="s">
        <v>60</v>
      </c>
      <c r="C74" s="14"/>
      <c r="D74" s="137">
        <f>D77+D75+D79</f>
        <v>2332.2</v>
      </c>
      <c r="E74" s="137">
        <f>E77+E75+E79</f>
        <v>2245.441</v>
      </c>
      <c r="F74" s="168">
        <v>96.28</v>
      </c>
    </row>
    <row r="75" spans="1:6" ht="93.75">
      <c r="A75" s="24" t="s">
        <v>396</v>
      </c>
      <c r="B75" s="51" t="s">
        <v>60</v>
      </c>
      <c r="C75" s="19" t="s">
        <v>393</v>
      </c>
      <c r="D75" s="138">
        <f>SUM(D76)</f>
        <v>976.7</v>
      </c>
      <c r="E75" s="138">
        <f>SUM(E76)</f>
        <v>972.899</v>
      </c>
      <c r="F75" s="158">
        <v>99.61</v>
      </c>
    </row>
    <row r="76" spans="1:6" ht="20.25">
      <c r="A76" s="27" t="s">
        <v>459</v>
      </c>
      <c r="B76" s="51" t="s">
        <v>60</v>
      </c>
      <c r="C76" s="19" t="s">
        <v>394</v>
      </c>
      <c r="D76" s="138">
        <v>976.7</v>
      </c>
      <c r="E76" s="138">
        <v>972.899</v>
      </c>
      <c r="F76" s="158">
        <v>99.61</v>
      </c>
    </row>
    <row r="77" spans="1:6" ht="37.5">
      <c r="A77" s="15" t="s">
        <v>323</v>
      </c>
      <c r="B77" s="51" t="s">
        <v>60</v>
      </c>
      <c r="C77" s="19" t="s">
        <v>316</v>
      </c>
      <c r="D77" s="138">
        <f>D78</f>
        <v>1123</v>
      </c>
      <c r="E77" s="138">
        <f>E78</f>
        <v>1040.042</v>
      </c>
      <c r="F77" s="158">
        <v>92.61</v>
      </c>
    </row>
    <row r="78" spans="1:6" ht="37.5">
      <c r="A78" s="27" t="s">
        <v>454</v>
      </c>
      <c r="B78" s="51" t="s">
        <v>60</v>
      </c>
      <c r="C78" s="19" t="s">
        <v>317</v>
      </c>
      <c r="D78" s="138">
        <v>1123</v>
      </c>
      <c r="E78" s="138">
        <v>1040.042</v>
      </c>
      <c r="F78" s="158">
        <v>92.61</v>
      </c>
    </row>
    <row r="79" spans="1:6" ht="37.5">
      <c r="A79" s="30" t="s">
        <v>320</v>
      </c>
      <c r="B79" s="51" t="s">
        <v>60</v>
      </c>
      <c r="C79" s="19" t="s">
        <v>321</v>
      </c>
      <c r="D79" s="138">
        <f>D80</f>
        <v>232.5</v>
      </c>
      <c r="E79" s="138">
        <f>E80</f>
        <v>232.5</v>
      </c>
      <c r="F79" s="69">
        <v>100</v>
      </c>
    </row>
    <row r="80" spans="1:6" ht="20.25">
      <c r="A80" s="30" t="s">
        <v>455</v>
      </c>
      <c r="B80" s="51" t="s">
        <v>60</v>
      </c>
      <c r="C80" s="19" t="s">
        <v>326</v>
      </c>
      <c r="D80" s="138">
        <v>232.5</v>
      </c>
      <c r="E80" s="138">
        <v>232.5</v>
      </c>
      <c r="F80" s="69">
        <v>100</v>
      </c>
    </row>
    <row r="81" spans="1:6" ht="56.25">
      <c r="A81" s="28" t="s">
        <v>661</v>
      </c>
      <c r="B81" s="50" t="s">
        <v>663</v>
      </c>
      <c r="C81" s="19"/>
      <c r="D81" s="137">
        <f>SUM(D82+D85+D88+D97+D91+D94)</f>
        <v>4363</v>
      </c>
      <c r="E81" s="137">
        <f>SUM(E82+E85+E88+E97+E91+E94)</f>
        <v>4250.244000000001</v>
      </c>
      <c r="F81" s="168">
        <v>97.42</v>
      </c>
    </row>
    <row r="82" spans="1:6" ht="58.5">
      <c r="A82" s="17" t="s">
        <v>694</v>
      </c>
      <c r="B82" s="50" t="s">
        <v>693</v>
      </c>
      <c r="C82" s="19"/>
      <c r="D82" s="137">
        <f>SUM(D83)</f>
        <v>350</v>
      </c>
      <c r="E82" s="137">
        <f>SUM(E83)</f>
        <v>350</v>
      </c>
      <c r="F82" s="68">
        <v>100</v>
      </c>
    </row>
    <row r="83" spans="1:6" ht="43.5" customHeight="1">
      <c r="A83" s="30" t="s">
        <v>320</v>
      </c>
      <c r="B83" s="51" t="s">
        <v>693</v>
      </c>
      <c r="C83" s="19" t="s">
        <v>321</v>
      </c>
      <c r="D83" s="138">
        <f>SUM(D84)</f>
        <v>350</v>
      </c>
      <c r="E83" s="138">
        <f>SUM(E84)</f>
        <v>350</v>
      </c>
      <c r="F83" s="69">
        <v>100</v>
      </c>
    </row>
    <row r="84" spans="1:6" ht="20.25">
      <c r="A84" s="30" t="s">
        <v>455</v>
      </c>
      <c r="B84" s="51" t="s">
        <v>693</v>
      </c>
      <c r="C84" s="19" t="s">
        <v>326</v>
      </c>
      <c r="D84" s="138">
        <v>350</v>
      </c>
      <c r="E84" s="138">
        <v>350</v>
      </c>
      <c r="F84" s="69">
        <v>100</v>
      </c>
    </row>
    <row r="85" spans="1:6" ht="100.5" customHeight="1">
      <c r="A85" s="26" t="s">
        <v>662</v>
      </c>
      <c r="B85" s="50" t="s">
        <v>664</v>
      </c>
      <c r="C85" s="19"/>
      <c r="D85" s="137">
        <f>SUM(D86)</f>
        <v>0</v>
      </c>
      <c r="E85" s="137">
        <f>SUM(E86)</f>
        <v>0</v>
      </c>
      <c r="F85" s="168">
        <v>0</v>
      </c>
    </row>
    <row r="86" spans="1:6" ht="37.5">
      <c r="A86" s="30" t="s">
        <v>320</v>
      </c>
      <c r="B86" s="51" t="s">
        <v>664</v>
      </c>
      <c r="C86" s="19" t="s">
        <v>321</v>
      </c>
      <c r="D86" s="138">
        <f>SUM(D87)</f>
        <v>0</v>
      </c>
      <c r="E86" s="138">
        <f>SUM(E87)</f>
        <v>0</v>
      </c>
      <c r="F86" s="158">
        <v>0</v>
      </c>
    </row>
    <row r="87" spans="1:6" ht="20.25">
      <c r="A87" s="30" t="s">
        <v>455</v>
      </c>
      <c r="B87" s="51" t="s">
        <v>664</v>
      </c>
      <c r="C87" s="19" t="s">
        <v>326</v>
      </c>
      <c r="D87" s="138">
        <v>0</v>
      </c>
      <c r="E87" s="138">
        <v>0</v>
      </c>
      <c r="F87" s="158">
        <v>0</v>
      </c>
    </row>
    <row r="88" spans="1:6" ht="97.5">
      <c r="A88" s="26" t="s">
        <v>166</v>
      </c>
      <c r="B88" s="50" t="s">
        <v>165</v>
      </c>
      <c r="C88" s="14"/>
      <c r="D88" s="137">
        <f>SUM(D89)</f>
        <v>483</v>
      </c>
      <c r="E88" s="137">
        <f>SUM(E89)</f>
        <v>405</v>
      </c>
      <c r="F88" s="168">
        <v>83.85</v>
      </c>
    </row>
    <row r="89" spans="1:6" ht="37.5">
      <c r="A89" s="30" t="s">
        <v>320</v>
      </c>
      <c r="B89" s="51" t="s">
        <v>165</v>
      </c>
      <c r="C89" s="19" t="s">
        <v>321</v>
      </c>
      <c r="D89" s="138">
        <f>SUM(D90)</f>
        <v>483</v>
      </c>
      <c r="E89" s="138">
        <f>SUM(E90)</f>
        <v>405</v>
      </c>
      <c r="F89" s="158">
        <v>83.85</v>
      </c>
    </row>
    <row r="90" spans="1:6" ht="20.25">
      <c r="A90" s="30" t="s">
        <v>455</v>
      </c>
      <c r="B90" s="51" t="s">
        <v>165</v>
      </c>
      <c r="C90" s="19" t="s">
        <v>326</v>
      </c>
      <c r="D90" s="138">
        <v>483</v>
      </c>
      <c r="E90" s="138">
        <v>405</v>
      </c>
      <c r="F90" s="158">
        <v>83.85</v>
      </c>
    </row>
    <row r="91" spans="1:6" ht="65.25" customHeight="1">
      <c r="A91" s="29" t="s">
        <v>5</v>
      </c>
      <c r="B91" s="50" t="s">
        <v>6</v>
      </c>
      <c r="C91" s="14"/>
      <c r="D91" s="137">
        <f>SUM(D92)</f>
        <v>502.2</v>
      </c>
      <c r="E91" s="137">
        <f>SUM(E92)</f>
        <v>491.2</v>
      </c>
      <c r="F91" s="168">
        <v>97.81</v>
      </c>
    </row>
    <row r="92" spans="1:6" ht="54" customHeight="1">
      <c r="A92" s="30" t="s">
        <v>320</v>
      </c>
      <c r="B92" s="51" t="s">
        <v>6</v>
      </c>
      <c r="C92" s="19" t="s">
        <v>321</v>
      </c>
      <c r="D92" s="138">
        <f>SUM(D93)</f>
        <v>502.2</v>
      </c>
      <c r="E92" s="138">
        <f>SUM(E93)</f>
        <v>491.2</v>
      </c>
      <c r="F92" s="158">
        <v>97.81</v>
      </c>
    </row>
    <row r="93" spans="1:6" ht="20.25">
      <c r="A93" s="30" t="s">
        <v>455</v>
      </c>
      <c r="B93" s="51" t="s">
        <v>6</v>
      </c>
      <c r="C93" s="19" t="s">
        <v>326</v>
      </c>
      <c r="D93" s="138">
        <v>502.2</v>
      </c>
      <c r="E93" s="138">
        <v>491.2</v>
      </c>
      <c r="F93" s="158">
        <v>97.81</v>
      </c>
    </row>
    <row r="94" spans="1:6" ht="58.5">
      <c r="A94" s="29" t="s">
        <v>7</v>
      </c>
      <c r="B94" s="50" t="s">
        <v>8</v>
      </c>
      <c r="C94" s="14"/>
      <c r="D94" s="137">
        <f>SUM(D95)</f>
        <v>97.8</v>
      </c>
      <c r="E94" s="137">
        <f>SUM(E95)</f>
        <v>95.658</v>
      </c>
      <c r="F94" s="168">
        <v>97.81</v>
      </c>
    </row>
    <row r="95" spans="1:6" ht="37.5">
      <c r="A95" s="30" t="s">
        <v>320</v>
      </c>
      <c r="B95" s="51" t="s">
        <v>8</v>
      </c>
      <c r="C95" s="19" t="s">
        <v>321</v>
      </c>
      <c r="D95" s="138">
        <f>SUM(D96)</f>
        <v>97.8</v>
      </c>
      <c r="E95" s="138">
        <f>SUM(E96)</f>
        <v>95.658</v>
      </c>
      <c r="F95" s="158">
        <v>97.81</v>
      </c>
    </row>
    <row r="96" spans="1:6" ht="20.25">
      <c r="A96" s="30" t="s">
        <v>455</v>
      </c>
      <c r="B96" s="51" t="s">
        <v>8</v>
      </c>
      <c r="C96" s="19" t="s">
        <v>326</v>
      </c>
      <c r="D96" s="138">
        <v>97.8</v>
      </c>
      <c r="E96" s="138">
        <v>95.658</v>
      </c>
      <c r="F96" s="158">
        <v>97.81</v>
      </c>
    </row>
    <row r="97" spans="1:6" ht="58.5">
      <c r="A97" s="29" t="s">
        <v>435</v>
      </c>
      <c r="B97" s="50" t="s">
        <v>167</v>
      </c>
      <c r="C97" s="14"/>
      <c r="D97" s="137">
        <f>SUM(D98+D100)</f>
        <v>2930</v>
      </c>
      <c r="E97" s="137">
        <f>SUM(E98+E100)</f>
        <v>2908.386</v>
      </c>
      <c r="F97" s="168">
        <v>99.26</v>
      </c>
    </row>
    <row r="98" spans="1:6" ht="20.25">
      <c r="A98" s="34" t="s">
        <v>492</v>
      </c>
      <c r="B98" s="51" t="s">
        <v>167</v>
      </c>
      <c r="C98" s="19" t="s">
        <v>490</v>
      </c>
      <c r="D98" s="138">
        <f>SUM(D99)</f>
        <v>500</v>
      </c>
      <c r="E98" s="138">
        <f>SUM(E99)</f>
        <v>500</v>
      </c>
      <c r="F98" s="158">
        <v>100</v>
      </c>
    </row>
    <row r="99" spans="1:6" ht="20.25">
      <c r="A99" s="34" t="s">
        <v>190</v>
      </c>
      <c r="B99" s="51" t="s">
        <v>167</v>
      </c>
      <c r="C99" s="19" t="s">
        <v>491</v>
      </c>
      <c r="D99" s="138">
        <v>500</v>
      </c>
      <c r="E99" s="138">
        <v>500</v>
      </c>
      <c r="F99" s="158">
        <v>100</v>
      </c>
    </row>
    <row r="100" spans="1:6" ht="37.5">
      <c r="A100" s="30" t="s">
        <v>320</v>
      </c>
      <c r="B100" s="51" t="s">
        <v>167</v>
      </c>
      <c r="C100" s="19" t="s">
        <v>321</v>
      </c>
      <c r="D100" s="138">
        <f>SUM(D101)</f>
        <v>2430</v>
      </c>
      <c r="E100" s="138">
        <f>SUM(E101)</f>
        <v>2408.386</v>
      </c>
      <c r="F100" s="158">
        <v>99.11</v>
      </c>
    </row>
    <row r="101" spans="1:6" ht="20.25">
      <c r="A101" s="30" t="s">
        <v>455</v>
      </c>
      <c r="B101" s="51" t="s">
        <v>167</v>
      </c>
      <c r="C101" s="19" t="s">
        <v>326</v>
      </c>
      <c r="D101" s="138">
        <v>2430</v>
      </c>
      <c r="E101" s="138">
        <v>2408.386</v>
      </c>
      <c r="F101" s="158">
        <v>99.11</v>
      </c>
    </row>
    <row r="102" spans="1:6" ht="43.5" customHeight="1">
      <c r="A102" s="28" t="s">
        <v>574</v>
      </c>
      <c r="B102" s="50" t="s">
        <v>61</v>
      </c>
      <c r="C102" s="14"/>
      <c r="D102" s="137">
        <f>D103+D120</f>
        <v>6475.45976</v>
      </c>
      <c r="E102" s="137">
        <f>E103+E120</f>
        <v>5767.239</v>
      </c>
      <c r="F102" s="168">
        <v>89.06</v>
      </c>
    </row>
    <row r="103" spans="1:6" ht="62.25" customHeight="1">
      <c r="A103" s="28" t="s">
        <v>616</v>
      </c>
      <c r="B103" s="50" t="s">
        <v>633</v>
      </c>
      <c r="C103" s="14"/>
      <c r="D103" s="137">
        <f>D104+D113</f>
        <v>3775.4597599999997</v>
      </c>
      <c r="E103" s="137">
        <f>E104+E113</f>
        <v>3067.2389999999996</v>
      </c>
      <c r="F103" s="168">
        <v>81.24</v>
      </c>
    </row>
    <row r="104" spans="1:6" ht="62.25" customHeight="1">
      <c r="A104" s="67" t="s">
        <v>122</v>
      </c>
      <c r="B104" s="50" t="s">
        <v>62</v>
      </c>
      <c r="C104" s="14"/>
      <c r="D104" s="137">
        <f>D105+D107+D109+D111</f>
        <v>1895.45976</v>
      </c>
      <c r="E104" s="137">
        <f>E105+E107+E109+E111</f>
        <v>1680.8169999999998</v>
      </c>
      <c r="F104" s="168">
        <v>88.68</v>
      </c>
    </row>
    <row r="105" spans="1:6" ht="62.25" customHeight="1">
      <c r="A105" s="27" t="s">
        <v>396</v>
      </c>
      <c r="B105" s="51" t="s">
        <v>62</v>
      </c>
      <c r="C105" s="19" t="s">
        <v>393</v>
      </c>
      <c r="D105" s="138">
        <f>SUM(D106)</f>
        <v>217.26474</v>
      </c>
      <c r="E105" s="138">
        <f>SUM(E106)</f>
        <v>217.254</v>
      </c>
      <c r="F105" s="158">
        <v>100</v>
      </c>
    </row>
    <row r="106" spans="1:6" ht="62.25" customHeight="1">
      <c r="A106" s="23" t="s">
        <v>456</v>
      </c>
      <c r="B106" s="51" t="s">
        <v>62</v>
      </c>
      <c r="C106" s="19" t="s">
        <v>368</v>
      </c>
      <c r="D106" s="138">
        <v>217.26474</v>
      </c>
      <c r="E106" s="138">
        <v>217.254</v>
      </c>
      <c r="F106" s="158">
        <v>100</v>
      </c>
    </row>
    <row r="107" spans="1:6" ht="37.5">
      <c r="A107" s="30" t="s">
        <v>323</v>
      </c>
      <c r="B107" s="51" t="s">
        <v>62</v>
      </c>
      <c r="C107" s="19" t="s">
        <v>316</v>
      </c>
      <c r="D107" s="138">
        <f>D108</f>
        <v>420.737</v>
      </c>
      <c r="E107" s="138">
        <f>E108</f>
        <v>206.114</v>
      </c>
      <c r="F107" s="158">
        <v>48.99</v>
      </c>
    </row>
    <row r="108" spans="1:6" ht="37.5">
      <c r="A108" s="30" t="s">
        <v>454</v>
      </c>
      <c r="B108" s="51" t="s">
        <v>62</v>
      </c>
      <c r="C108" s="19" t="s">
        <v>317</v>
      </c>
      <c r="D108" s="138">
        <v>420.737</v>
      </c>
      <c r="E108" s="138">
        <v>206.114</v>
      </c>
      <c r="F108" s="158">
        <v>48.99</v>
      </c>
    </row>
    <row r="109" spans="1:6" ht="20.25">
      <c r="A109" s="34" t="s">
        <v>492</v>
      </c>
      <c r="B109" s="51" t="s">
        <v>62</v>
      </c>
      <c r="C109" s="19" t="s">
        <v>490</v>
      </c>
      <c r="D109" s="138">
        <f>D110</f>
        <v>1198.204</v>
      </c>
      <c r="E109" s="138">
        <f>E110</f>
        <v>1198.195</v>
      </c>
      <c r="F109" s="158">
        <v>100</v>
      </c>
    </row>
    <row r="110" spans="1:6" ht="20.25">
      <c r="A110" s="34" t="s">
        <v>190</v>
      </c>
      <c r="B110" s="51" t="s">
        <v>62</v>
      </c>
      <c r="C110" s="19" t="s">
        <v>491</v>
      </c>
      <c r="D110" s="138">
        <v>1198.204</v>
      </c>
      <c r="E110" s="138">
        <v>1198.195</v>
      </c>
      <c r="F110" s="158">
        <v>100</v>
      </c>
    </row>
    <row r="111" spans="1:6" ht="37.5">
      <c r="A111" s="30" t="s">
        <v>320</v>
      </c>
      <c r="B111" s="51" t="s">
        <v>62</v>
      </c>
      <c r="C111" s="19" t="s">
        <v>321</v>
      </c>
      <c r="D111" s="138">
        <f>D112</f>
        <v>59.25402</v>
      </c>
      <c r="E111" s="138">
        <f>E112</f>
        <v>59.254</v>
      </c>
      <c r="F111" s="158">
        <v>100</v>
      </c>
    </row>
    <row r="112" spans="1:6" ht="20.25">
      <c r="A112" s="30" t="s">
        <v>455</v>
      </c>
      <c r="B112" s="51" t="s">
        <v>62</v>
      </c>
      <c r="C112" s="19" t="s">
        <v>326</v>
      </c>
      <c r="D112" s="138">
        <v>59.25402</v>
      </c>
      <c r="E112" s="138">
        <v>59.254</v>
      </c>
      <c r="F112" s="158">
        <v>100</v>
      </c>
    </row>
    <row r="113" spans="1:6" ht="78">
      <c r="A113" s="67" t="s">
        <v>120</v>
      </c>
      <c r="B113" s="50" t="s">
        <v>63</v>
      </c>
      <c r="C113" s="14"/>
      <c r="D113" s="137">
        <f>D114+D116+D118</f>
        <v>1880</v>
      </c>
      <c r="E113" s="137">
        <f>E114+E116+E118</f>
        <v>1386.422</v>
      </c>
      <c r="F113" s="168">
        <v>73.75</v>
      </c>
    </row>
    <row r="114" spans="1:6" ht="37.5">
      <c r="A114" s="30" t="s">
        <v>323</v>
      </c>
      <c r="B114" s="51" t="s">
        <v>63</v>
      </c>
      <c r="C114" s="19" t="s">
        <v>316</v>
      </c>
      <c r="D114" s="138">
        <f>SUM(D115)</f>
        <v>1305</v>
      </c>
      <c r="E114" s="138">
        <f>SUM(E115)</f>
        <v>1061.422</v>
      </c>
      <c r="F114" s="158">
        <v>81.34</v>
      </c>
    </row>
    <row r="115" spans="1:6" ht="37.5">
      <c r="A115" s="30" t="s">
        <v>454</v>
      </c>
      <c r="B115" s="51" t="s">
        <v>63</v>
      </c>
      <c r="C115" s="19" t="s">
        <v>317</v>
      </c>
      <c r="D115" s="138">
        <v>1305</v>
      </c>
      <c r="E115" s="138">
        <v>1061.422</v>
      </c>
      <c r="F115" s="158">
        <v>81.34</v>
      </c>
    </row>
    <row r="116" spans="1:6" ht="20.25">
      <c r="A116" s="27" t="s">
        <v>324</v>
      </c>
      <c r="B116" s="51" t="s">
        <v>63</v>
      </c>
      <c r="C116" s="19" t="s">
        <v>325</v>
      </c>
      <c r="D116" s="138">
        <f>SUM(D117)</f>
        <v>0</v>
      </c>
      <c r="E116" s="138">
        <f>SUM(E117)</f>
        <v>0</v>
      </c>
      <c r="F116" s="158">
        <v>0</v>
      </c>
    </row>
    <row r="117" spans="1:6" ht="20.25">
      <c r="A117" s="27" t="s">
        <v>457</v>
      </c>
      <c r="B117" s="51" t="s">
        <v>63</v>
      </c>
      <c r="C117" s="19" t="s">
        <v>363</v>
      </c>
      <c r="D117" s="138">
        <v>0</v>
      </c>
      <c r="E117" s="138">
        <v>0</v>
      </c>
      <c r="F117" s="158">
        <v>0</v>
      </c>
    </row>
    <row r="118" spans="1:6" ht="37.5">
      <c r="A118" s="27" t="s">
        <v>320</v>
      </c>
      <c r="B118" s="51" t="s">
        <v>63</v>
      </c>
      <c r="C118" s="19" t="s">
        <v>321</v>
      </c>
      <c r="D118" s="138">
        <f>D119</f>
        <v>575</v>
      </c>
      <c r="E118" s="138">
        <f>E119</f>
        <v>325</v>
      </c>
      <c r="F118" s="158">
        <v>56.52</v>
      </c>
    </row>
    <row r="119" spans="1:6" ht="20.25">
      <c r="A119" s="27" t="s">
        <v>455</v>
      </c>
      <c r="B119" s="51" t="s">
        <v>63</v>
      </c>
      <c r="C119" s="19" t="s">
        <v>326</v>
      </c>
      <c r="D119" s="138">
        <v>575</v>
      </c>
      <c r="E119" s="138">
        <v>325</v>
      </c>
      <c r="F119" s="158">
        <v>56.52</v>
      </c>
    </row>
    <row r="120" spans="1:6" ht="93" customHeight="1">
      <c r="A120" s="70" t="s">
        <v>695</v>
      </c>
      <c r="B120" s="50" t="s">
        <v>64</v>
      </c>
      <c r="C120" s="14"/>
      <c r="D120" s="137">
        <f aca="true" t="shared" si="1" ref="D120:E122">SUM(D121)</f>
        <v>2700</v>
      </c>
      <c r="E120" s="137">
        <f t="shared" si="1"/>
        <v>2700</v>
      </c>
      <c r="F120" s="168">
        <v>100</v>
      </c>
    </row>
    <row r="121" spans="1:6" ht="50.25" customHeight="1">
      <c r="A121" s="67" t="s">
        <v>696</v>
      </c>
      <c r="B121" s="50" t="s">
        <v>65</v>
      </c>
      <c r="C121" s="14"/>
      <c r="D121" s="137">
        <f t="shared" si="1"/>
        <v>2700</v>
      </c>
      <c r="E121" s="137">
        <f t="shared" si="1"/>
        <v>2700</v>
      </c>
      <c r="F121" s="168">
        <v>100</v>
      </c>
    </row>
    <row r="122" spans="1:6" ht="37.5">
      <c r="A122" s="27" t="s">
        <v>320</v>
      </c>
      <c r="B122" s="51" t="s">
        <v>65</v>
      </c>
      <c r="C122" s="19" t="s">
        <v>321</v>
      </c>
      <c r="D122" s="138">
        <f t="shared" si="1"/>
        <v>2700</v>
      </c>
      <c r="E122" s="138">
        <f t="shared" si="1"/>
        <v>2700</v>
      </c>
      <c r="F122" s="158">
        <v>100</v>
      </c>
    </row>
    <row r="123" spans="1:6" ht="20.25">
      <c r="A123" s="27" t="s">
        <v>455</v>
      </c>
      <c r="B123" s="51" t="s">
        <v>65</v>
      </c>
      <c r="C123" s="19" t="s">
        <v>326</v>
      </c>
      <c r="D123" s="138">
        <v>2700</v>
      </c>
      <c r="E123" s="138">
        <v>2700</v>
      </c>
      <c r="F123" s="158">
        <v>100</v>
      </c>
    </row>
    <row r="124" spans="1:6" ht="20.25">
      <c r="A124" s="28" t="s">
        <v>617</v>
      </c>
      <c r="B124" s="50" t="s">
        <v>634</v>
      </c>
      <c r="C124" s="14"/>
      <c r="D124" s="137">
        <f>SUM(D125)</f>
        <v>16694</v>
      </c>
      <c r="E124" s="137">
        <f>SUM(E125)</f>
        <v>16374.189999999999</v>
      </c>
      <c r="F124" s="168">
        <v>98.08</v>
      </c>
    </row>
    <row r="125" spans="1:6" ht="81.75" customHeight="1">
      <c r="A125" s="28" t="s">
        <v>622</v>
      </c>
      <c r="B125" s="50" t="s">
        <v>635</v>
      </c>
      <c r="C125" s="14"/>
      <c r="D125" s="137">
        <f>SUM(D126+D133)</f>
        <v>16694</v>
      </c>
      <c r="E125" s="137">
        <f>SUM(E126+E133)</f>
        <v>16374.189999999999</v>
      </c>
      <c r="F125" s="168">
        <v>98.08</v>
      </c>
    </row>
    <row r="126" spans="1:6" ht="39">
      <c r="A126" s="26" t="s">
        <v>357</v>
      </c>
      <c r="B126" s="85" t="s">
        <v>497</v>
      </c>
      <c r="C126" s="97"/>
      <c r="D126" s="143">
        <f>D127+D129+D131</f>
        <v>7170</v>
      </c>
      <c r="E126" s="143">
        <f>E127+E129+E131</f>
        <v>6850.19</v>
      </c>
      <c r="F126" s="130">
        <v>95.54</v>
      </c>
    </row>
    <row r="127" spans="1:6" ht="93.75">
      <c r="A127" s="27" t="s">
        <v>396</v>
      </c>
      <c r="B127" s="77" t="s">
        <v>497</v>
      </c>
      <c r="C127" s="104">
        <v>100</v>
      </c>
      <c r="D127" s="144">
        <f>D128</f>
        <v>6040</v>
      </c>
      <c r="E127" s="144">
        <f>E128</f>
        <v>5875.949</v>
      </c>
      <c r="F127" s="84">
        <v>97.28</v>
      </c>
    </row>
    <row r="128" spans="1:6" ht="37.5">
      <c r="A128" s="23" t="s">
        <v>456</v>
      </c>
      <c r="B128" s="77" t="s">
        <v>497</v>
      </c>
      <c r="C128" s="104" t="s">
        <v>368</v>
      </c>
      <c r="D128" s="144">
        <v>6040</v>
      </c>
      <c r="E128" s="144">
        <v>5875.949</v>
      </c>
      <c r="F128" s="84">
        <v>97.28</v>
      </c>
    </row>
    <row r="129" spans="1:6" ht="37.5">
      <c r="A129" s="27" t="s">
        <v>323</v>
      </c>
      <c r="B129" s="77" t="s">
        <v>497</v>
      </c>
      <c r="C129" s="104">
        <v>200</v>
      </c>
      <c r="D129" s="144">
        <f>SUM(D130)</f>
        <v>1120</v>
      </c>
      <c r="E129" s="144">
        <f>SUM(E130)</f>
        <v>973.879</v>
      </c>
      <c r="F129" s="84">
        <v>86.95</v>
      </c>
    </row>
    <row r="130" spans="1:6" ht="37.5">
      <c r="A130" s="27" t="s">
        <v>454</v>
      </c>
      <c r="B130" s="77" t="s">
        <v>497</v>
      </c>
      <c r="C130" s="104">
        <v>240</v>
      </c>
      <c r="D130" s="144">
        <v>1120</v>
      </c>
      <c r="E130" s="144">
        <v>973.879</v>
      </c>
      <c r="F130" s="84">
        <v>86.95</v>
      </c>
    </row>
    <row r="131" spans="1:6" ht="20.25">
      <c r="A131" s="27" t="s">
        <v>314</v>
      </c>
      <c r="B131" s="77" t="s">
        <v>497</v>
      </c>
      <c r="C131" s="104">
        <v>800</v>
      </c>
      <c r="D131" s="144">
        <f>SUM(D132)</f>
        <v>10</v>
      </c>
      <c r="E131" s="144">
        <f>SUM(E132)</f>
        <v>0.362</v>
      </c>
      <c r="F131" s="84">
        <v>3.62</v>
      </c>
    </row>
    <row r="132" spans="1:6" ht="20.25">
      <c r="A132" s="27" t="s">
        <v>458</v>
      </c>
      <c r="B132" s="77" t="s">
        <v>497</v>
      </c>
      <c r="C132" s="104">
        <v>850</v>
      </c>
      <c r="D132" s="144">
        <v>10</v>
      </c>
      <c r="E132" s="144">
        <v>0.362</v>
      </c>
      <c r="F132" s="84">
        <v>3.62</v>
      </c>
    </row>
    <row r="133" spans="1:6" ht="58.5">
      <c r="A133" s="26" t="s">
        <v>487</v>
      </c>
      <c r="B133" s="50" t="s">
        <v>505</v>
      </c>
      <c r="C133" s="14"/>
      <c r="D133" s="68">
        <f>D134</f>
        <v>9524</v>
      </c>
      <c r="E133" s="137">
        <f>E134</f>
        <v>9524</v>
      </c>
      <c r="F133" s="68">
        <v>100</v>
      </c>
    </row>
    <row r="134" spans="1:6" ht="37.5">
      <c r="A134" s="30" t="s">
        <v>320</v>
      </c>
      <c r="B134" s="51" t="s">
        <v>505</v>
      </c>
      <c r="C134" s="54" t="s">
        <v>321</v>
      </c>
      <c r="D134" s="69">
        <f>D135</f>
        <v>9524</v>
      </c>
      <c r="E134" s="138">
        <f>E135</f>
        <v>9524</v>
      </c>
      <c r="F134" s="69">
        <v>100</v>
      </c>
    </row>
    <row r="135" spans="1:6" ht="20.25">
      <c r="A135" s="30" t="s">
        <v>455</v>
      </c>
      <c r="B135" s="51" t="s">
        <v>505</v>
      </c>
      <c r="C135" s="54" t="s">
        <v>326</v>
      </c>
      <c r="D135" s="69">
        <v>9524</v>
      </c>
      <c r="E135" s="138">
        <v>9524</v>
      </c>
      <c r="F135" s="69">
        <v>100</v>
      </c>
    </row>
    <row r="136" spans="1:6" ht="57" customHeight="1">
      <c r="A136" s="13" t="s">
        <v>524</v>
      </c>
      <c r="B136" s="85" t="s">
        <v>636</v>
      </c>
      <c r="C136" s="86"/>
      <c r="D136" s="143">
        <f>SUM(D138+D171+D257+D269)</f>
        <v>1174495.02</v>
      </c>
      <c r="E136" s="143">
        <f>SUM(E138+E171+E257+E269)</f>
        <v>1104263.906</v>
      </c>
      <c r="F136" s="130">
        <v>94.02</v>
      </c>
    </row>
    <row r="137" spans="1:6" ht="15.75" customHeight="1">
      <c r="A137" s="15" t="s">
        <v>313</v>
      </c>
      <c r="B137" s="85"/>
      <c r="C137" s="86"/>
      <c r="D137" s="87"/>
      <c r="E137" s="143"/>
      <c r="F137" s="87"/>
    </row>
    <row r="138" spans="1:6" ht="26.25" customHeight="1">
      <c r="A138" s="25" t="s">
        <v>370</v>
      </c>
      <c r="B138" s="88" t="s">
        <v>637</v>
      </c>
      <c r="C138" s="89"/>
      <c r="D138" s="143">
        <f>SUM(D139+D159+D164)</f>
        <v>412661.01</v>
      </c>
      <c r="E138" s="143">
        <f>SUM(E139+E159+E164)</f>
        <v>408025.755</v>
      </c>
      <c r="F138" s="130">
        <v>98.88</v>
      </c>
    </row>
    <row r="139" spans="1:6" ht="87" customHeight="1">
      <c r="A139" s="25" t="s">
        <v>692</v>
      </c>
      <c r="B139" s="88" t="s">
        <v>640</v>
      </c>
      <c r="C139" s="89"/>
      <c r="D139" s="143">
        <f>SUM(D140+D143+D146+D153+D156)</f>
        <v>393195.25</v>
      </c>
      <c r="E139" s="143">
        <f>SUM(E140+E143+E146+E153+E156)</f>
        <v>389736.589</v>
      </c>
      <c r="F139" s="130">
        <v>99.12</v>
      </c>
    </row>
    <row r="140" spans="1:6" ht="62.25" customHeight="1">
      <c r="A140" s="17" t="s">
        <v>307</v>
      </c>
      <c r="B140" s="88" t="s">
        <v>641</v>
      </c>
      <c r="C140" s="89"/>
      <c r="D140" s="143">
        <f>D141</f>
        <v>113922.25</v>
      </c>
      <c r="E140" s="143">
        <f>E141</f>
        <v>113922.25</v>
      </c>
      <c r="F140" s="130">
        <v>100</v>
      </c>
    </row>
    <row r="141" spans="1:6" ht="37.5">
      <c r="A141" s="30" t="s">
        <v>320</v>
      </c>
      <c r="B141" s="90" t="s">
        <v>641</v>
      </c>
      <c r="C141" s="91" t="s">
        <v>321</v>
      </c>
      <c r="D141" s="144">
        <f>D142</f>
        <v>113922.25</v>
      </c>
      <c r="E141" s="144">
        <f>E142</f>
        <v>113922.25</v>
      </c>
      <c r="F141" s="84">
        <v>100</v>
      </c>
    </row>
    <row r="142" spans="1:6" ht="20.25">
      <c r="A142" s="30" t="s">
        <v>455</v>
      </c>
      <c r="B142" s="90" t="s">
        <v>641</v>
      </c>
      <c r="C142" s="91" t="s">
        <v>326</v>
      </c>
      <c r="D142" s="144">
        <v>113922.25</v>
      </c>
      <c r="E142" s="144">
        <v>113922.25</v>
      </c>
      <c r="F142" s="84">
        <v>100</v>
      </c>
    </row>
    <row r="143" spans="1:6" ht="193.5" customHeight="1">
      <c r="A143" s="17" t="s">
        <v>41</v>
      </c>
      <c r="B143" s="88" t="s">
        <v>525</v>
      </c>
      <c r="C143" s="89"/>
      <c r="D143" s="143">
        <f>D144</f>
        <v>262227</v>
      </c>
      <c r="E143" s="143">
        <f>E144</f>
        <v>261272.061</v>
      </c>
      <c r="F143" s="130">
        <v>99.64</v>
      </c>
    </row>
    <row r="144" spans="1:6" ht="37.5">
      <c r="A144" s="30" t="s">
        <v>320</v>
      </c>
      <c r="B144" s="90" t="s">
        <v>525</v>
      </c>
      <c r="C144" s="91" t="s">
        <v>321</v>
      </c>
      <c r="D144" s="144">
        <f>SUM(D145)</f>
        <v>262227</v>
      </c>
      <c r="E144" s="144">
        <f>SUM(E145)</f>
        <v>261272.061</v>
      </c>
      <c r="F144" s="84">
        <v>99.64</v>
      </c>
    </row>
    <row r="145" spans="1:6" ht="20.25">
      <c r="A145" s="30" t="s">
        <v>455</v>
      </c>
      <c r="B145" s="90" t="s">
        <v>525</v>
      </c>
      <c r="C145" s="91" t="s">
        <v>326</v>
      </c>
      <c r="D145" s="144">
        <v>262227</v>
      </c>
      <c r="E145" s="144">
        <v>261272.061</v>
      </c>
      <c r="F145" s="84">
        <v>99.64</v>
      </c>
    </row>
    <row r="146" spans="1:6" ht="104.25" customHeight="1">
      <c r="A146" s="31" t="s">
        <v>367</v>
      </c>
      <c r="B146" s="88" t="s">
        <v>526</v>
      </c>
      <c r="C146" s="92"/>
      <c r="D146" s="150">
        <f>D147+D149+D151</f>
        <v>16496</v>
      </c>
      <c r="E146" s="150">
        <f>E147+E149+E151</f>
        <v>13992.278</v>
      </c>
      <c r="F146" s="141">
        <v>84.82</v>
      </c>
    </row>
    <row r="147" spans="1:6" ht="93.75">
      <c r="A147" s="24" t="s">
        <v>396</v>
      </c>
      <c r="B147" s="90" t="s">
        <v>526</v>
      </c>
      <c r="C147" s="94">
        <v>100</v>
      </c>
      <c r="D147" s="156">
        <f>D148</f>
        <v>583</v>
      </c>
      <c r="E147" s="156">
        <f>E148</f>
        <v>583</v>
      </c>
      <c r="F147" s="169">
        <v>100</v>
      </c>
    </row>
    <row r="148" spans="1:6" ht="33" customHeight="1">
      <c r="A148" s="27" t="s">
        <v>459</v>
      </c>
      <c r="B148" s="90" t="s">
        <v>526</v>
      </c>
      <c r="C148" s="94">
        <v>110</v>
      </c>
      <c r="D148" s="156">
        <v>583</v>
      </c>
      <c r="E148" s="156">
        <v>583</v>
      </c>
      <c r="F148" s="171">
        <v>83.42</v>
      </c>
    </row>
    <row r="149" spans="1:6" ht="37.5">
      <c r="A149" s="27" t="s">
        <v>323</v>
      </c>
      <c r="B149" s="90" t="s">
        <v>526</v>
      </c>
      <c r="C149" s="94">
        <v>200</v>
      </c>
      <c r="D149" s="156">
        <f>D150</f>
        <v>158</v>
      </c>
      <c r="E149" s="156">
        <f>E150</f>
        <v>131.801</v>
      </c>
      <c r="F149" s="171">
        <v>83.42</v>
      </c>
    </row>
    <row r="150" spans="1:6" ht="37.5">
      <c r="A150" s="27" t="s">
        <v>454</v>
      </c>
      <c r="B150" s="90" t="s">
        <v>526</v>
      </c>
      <c r="C150" s="94">
        <v>240</v>
      </c>
      <c r="D150" s="156">
        <v>158</v>
      </c>
      <c r="E150" s="156">
        <v>131.801</v>
      </c>
      <c r="F150" s="171">
        <v>83.42</v>
      </c>
    </row>
    <row r="151" spans="1:6" ht="20.25">
      <c r="A151" s="24" t="s">
        <v>324</v>
      </c>
      <c r="B151" s="90" t="s">
        <v>526</v>
      </c>
      <c r="C151" s="91" t="s">
        <v>325</v>
      </c>
      <c r="D151" s="156">
        <f>D152</f>
        <v>15755</v>
      </c>
      <c r="E151" s="156">
        <f>E152</f>
        <v>13277.477</v>
      </c>
      <c r="F151" s="171">
        <v>84.27</v>
      </c>
    </row>
    <row r="152" spans="1:6" ht="37.5">
      <c r="A152" s="24" t="s">
        <v>460</v>
      </c>
      <c r="B152" s="90" t="s">
        <v>526</v>
      </c>
      <c r="C152" s="91" t="s">
        <v>445</v>
      </c>
      <c r="D152" s="156">
        <v>15755</v>
      </c>
      <c r="E152" s="156">
        <v>13277.477</v>
      </c>
      <c r="F152" s="171">
        <v>84.27</v>
      </c>
    </row>
    <row r="153" spans="1:6" ht="132.75" customHeight="1">
      <c r="A153" s="17" t="s">
        <v>9</v>
      </c>
      <c r="B153" s="88" t="s">
        <v>10</v>
      </c>
      <c r="C153" s="149"/>
      <c r="D153" s="150">
        <f>SUM(D154)</f>
        <v>500</v>
      </c>
      <c r="E153" s="150">
        <f>SUM(E154)</f>
        <v>500</v>
      </c>
      <c r="F153" s="141">
        <v>100</v>
      </c>
    </row>
    <row r="154" spans="1:6" ht="57.75" customHeight="1">
      <c r="A154" s="30" t="s">
        <v>320</v>
      </c>
      <c r="B154" s="90" t="s">
        <v>10</v>
      </c>
      <c r="C154" s="91" t="s">
        <v>321</v>
      </c>
      <c r="D154" s="156">
        <f>SUM(D155)</f>
        <v>500</v>
      </c>
      <c r="E154" s="156">
        <f>SUM(E155)</f>
        <v>500</v>
      </c>
      <c r="F154" s="171">
        <v>100</v>
      </c>
    </row>
    <row r="155" spans="1:6" ht="20.25">
      <c r="A155" s="30" t="s">
        <v>455</v>
      </c>
      <c r="B155" s="90" t="s">
        <v>10</v>
      </c>
      <c r="C155" s="91" t="s">
        <v>326</v>
      </c>
      <c r="D155" s="156">
        <v>500</v>
      </c>
      <c r="E155" s="156">
        <v>500</v>
      </c>
      <c r="F155" s="171">
        <v>100</v>
      </c>
    </row>
    <row r="156" spans="1:6" ht="117">
      <c r="A156" s="17" t="s">
        <v>11</v>
      </c>
      <c r="B156" s="88" t="s">
        <v>12</v>
      </c>
      <c r="C156" s="89"/>
      <c r="D156" s="150">
        <f>SUM(D157)</f>
        <v>50</v>
      </c>
      <c r="E156" s="150">
        <f>SUM(E157)</f>
        <v>50</v>
      </c>
      <c r="F156" s="141">
        <v>100</v>
      </c>
    </row>
    <row r="157" spans="1:6" ht="37.5">
      <c r="A157" s="30" t="s">
        <v>320</v>
      </c>
      <c r="B157" s="90" t="s">
        <v>12</v>
      </c>
      <c r="C157" s="91" t="s">
        <v>321</v>
      </c>
      <c r="D157" s="156">
        <f>SUM(D158)</f>
        <v>50</v>
      </c>
      <c r="E157" s="156">
        <f>SUM(E158)</f>
        <v>50</v>
      </c>
      <c r="F157" s="171">
        <v>100</v>
      </c>
    </row>
    <row r="158" spans="1:6" ht="20.25">
      <c r="A158" s="30" t="s">
        <v>455</v>
      </c>
      <c r="B158" s="90" t="s">
        <v>12</v>
      </c>
      <c r="C158" s="91" t="s">
        <v>326</v>
      </c>
      <c r="D158" s="156">
        <v>50</v>
      </c>
      <c r="E158" s="156">
        <v>50</v>
      </c>
      <c r="F158" s="171">
        <v>100</v>
      </c>
    </row>
    <row r="159" spans="1:6" ht="60" customHeight="1">
      <c r="A159" s="25" t="s">
        <v>232</v>
      </c>
      <c r="B159" s="88" t="s">
        <v>233</v>
      </c>
      <c r="C159" s="91"/>
      <c r="D159" s="143">
        <f>D160</f>
        <v>4964.4</v>
      </c>
      <c r="E159" s="143">
        <f>E160</f>
        <v>3913.788</v>
      </c>
      <c r="F159" s="130">
        <v>78.84</v>
      </c>
    </row>
    <row r="160" spans="1:6" ht="25.5" customHeight="1">
      <c r="A160" s="25" t="s">
        <v>377</v>
      </c>
      <c r="B160" s="88" t="s">
        <v>643</v>
      </c>
      <c r="C160" s="91"/>
      <c r="D160" s="143">
        <f>SUM(D161)</f>
        <v>4964.4</v>
      </c>
      <c r="E160" s="143">
        <f>SUM(E161)</f>
        <v>3913.788</v>
      </c>
      <c r="F160" s="130">
        <v>78.84</v>
      </c>
    </row>
    <row r="161" spans="1:6" ht="50.25" customHeight="1">
      <c r="A161" s="17" t="s">
        <v>591</v>
      </c>
      <c r="B161" s="88" t="s">
        <v>234</v>
      </c>
      <c r="C161" s="91"/>
      <c r="D161" s="143">
        <f>SUM(D162)</f>
        <v>4964.4</v>
      </c>
      <c r="E161" s="143">
        <f>SUM(E162)</f>
        <v>3913.788</v>
      </c>
      <c r="F161" s="130">
        <v>78.84</v>
      </c>
    </row>
    <row r="162" spans="1:6" ht="37.5">
      <c r="A162" s="30" t="s">
        <v>320</v>
      </c>
      <c r="B162" s="90" t="s">
        <v>234</v>
      </c>
      <c r="C162" s="91" t="s">
        <v>321</v>
      </c>
      <c r="D162" s="144">
        <f>D163</f>
        <v>4964.4</v>
      </c>
      <c r="E162" s="144">
        <f>E163</f>
        <v>3913.788</v>
      </c>
      <c r="F162" s="84">
        <v>78.84</v>
      </c>
    </row>
    <row r="163" spans="1:6" ht="20.25">
      <c r="A163" s="30" t="s">
        <v>455</v>
      </c>
      <c r="B163" s="90" t="s">
        <v>234</v>
      </c>
      <c r="C163" s="91" t="s">
        <v>326</v>
      </c>
      <c r="D163" s="144">
        <v>4964.4</v>
      </c>
      <c r="E163" s="144">
        <v>3913.788</v>
      </c>
      <c r="F163" s="84">
        <v>78.84</v>
      </c>
    </row>
    <row r="164" spans="1:6" ht="56.25">
      <c r="A164" s="28" t="s">
        <v>121</v>
      </c>
      <c r="B164" s="88" t="s">
        <v>235</v>
      </c>
      <c r="C164" s="91"/>
      <c r="D164" s="143">
        <f>SUM(D165+D168)</f>
        <v>14501.36</v>
      </c>
      <c r="E164" s="143">
        <f>SUM(E165+E168)</f>
        <v>14375.377999999999</v>
      </c>
      <c r="F164" s="130">
        <v>99.13</v>
      </c>
    </row>
    <row r="165" spans="1:6" ht="60" customHeight="1">
      <c r="A165" s="17" t="s">
        <v>364</v>
      </c>
      <c r="B165" s="88" t="s">
        <v>236</v>
      </c>
      <c r="C165" s="89"/>
      <c r="D165" s="143">
        <f>D166</f>
        <v>14189.16</v>
      </c>
      <c r="E165" s="143">
        <f>E166</f>
        <v>14066.55</v>
      </c>
      <c r="F165" s="130">
        <v>99.14</v>
      </c>
    </row>
    <row r="166" spans="1:6" ht="37.5">
      <c r="A166" s="30" t="s">
        <v>320</v>
      </c>
      <c r="B166" s="90" t="s">
        <v>236</v>
      </c>
      <c r="C166" s="91" t="s">
        <v>321</v>
      </c>
      <c r="D166" s="144">
        <f>SUM(D167)</f>
        <v>14189.16</v>
      </c>
      <c r="E166" s="144">
        <f>SUM(E167)</f>
        <v>14066.55</v>
      </c>
      <c r="F166" s="84">
        <v>99.14</v>
      </c>
    </row>
    <row r="167" spans="1:6" ht="20.25">
      <c r="A167" s="30" t="s">
        <v>455</v>
      </c>
      <c r="B167" s="90" t="s">
        <v>236</v>
      </c>
      <c r="C167" s="91" t="s">
        <v>326</v>
      </c>
      <c r="D167" s="144">
        <v>14189.16</v>
      </c>
      <c r="E167" s="144">
        <v>14066.55</v>
      </c>
      <c r="F167" s="84">
        <v>99.14</v>
      </c>
    </row>
    <row r="168" spans="1:6" ht="74.25" customHeight="1">
      <c r="A168" s="29" t="s">
        <v>169</v>
      </c>
      <c r="B168" s="88" t="s">
        <v>168</v>
      </c>
      <c r="C168" s="89"/>
      <c r="D168" s="143">
        <f>SUM(D169)</f>
        <v>312.2</v>
      </c>
      <c r="E168" s="143">
        <f>SUM(E169)</f>
        <v>308.828</v>
      </c>
      <c r="F168" s="130">
        <v>98.92</v>
      </c>
    </row>
    <row r="169" spans="1:6" ht="37.5">
      <c r="A169" s="30" t="s">
        <v>320</v>
      </c>
      <c r="B169" s="90" t="s">
        <v>168</v>
      </c>
      <c r="C169" s="91" t="s">
        <v>321</v>
      </c>
      <c r="D169" s="144">
        <f>SUM(D170)</f>
        <v>312.2</v>
      </c>
      <c r="E169" s="144">
        <f>SUM(E170)</f>
        <v>308.828</v>
      </c>
      <c r="F169" s="84">
        <v>98.92</v>
      </c>
    </row>
    <row r="170" spans="1:6" ht="20.25">
      <c r="A170" s="30" t="s">
        <v>455</v>
      </c>
      <c r="B170" s="90" t="s">
        <v>168</v>
      </c>
      <c r="C170" s="91" t="s">
        <v>326</v>
      </c>
      <c r="D170" s="144">
        <v>312.2</v>
      </c>
      <c r="E170" s="144">
        <v>308.828</v>
      </c>
      <c r="F170" s="84">
        <v>98.92</v>
      </c>
    </row>
    <row r="171" spans="1:6" ht="24" customHeight="1">
      <c r="A171" s="25" t="s">
        <v>378</v>
      </c>
      <c r="B171" s="88" t="s">
        <v>279</v>
      </c>
      <c r="C171" s="92"/>
      <c r="D171" s="150">
        <f>SUM(D172+D182+D205+D224+D231+D250)</f>
        <v>656288.73</v>
      </c>
      <c r="E171" s="150">
        <f>SUM(E172+E182+E205+E224+E231+E250)</f>
        <v>593183.9639999999</v>
      </c>
      <c r="F171" s="190">
        <v>90.38</v>
      </c>
    </row>
    <row r="172" spans="1:6" ht="62.25" customHeight="1">
      <c r="A172" s="25" t="s">
        <v>0</v>
      </c>
      <c r="B172" s="88" t="s">
        <v>605</v>
      </c>
      <c r="C172" s="92"/>
      <c r="D172" s="150">
        <f>SUM(D173+D176+D179)</f>
        <v>439899.8</v>
      </c>
      <c r="E172" s="150">
        <f>SUM(E173+E176+E179)</f>
        <v>438236.35699999996</v>
      </c>
      <c r="F172" s="141">
        <v>99.62</v>
      </c>
    </row>
    <row r="173" spans="1:8" ht="61.5" customHeight="1">
      <c r="A173" s="17" t="s">
        <v>300</v>
      </c>
      <c r="B173" s="88" t="s">
        <v>642</v>
      </c>
      <c r="C173" s="92"/>
      <c r="D173" s="150">
        <f>D174</f>
        <v>90909.8</v>
      </c>
      <c r="E173" s="150">
        <f>E174</f>
        <v>90909.8</v>
      </c>
      <c r="F173" s="93">
        <v>100</v>
      </c>
      <c r="G173" s="61"/>
      <c r="H173" s="61"/>
    </row>
    <row r="174" spans="1:6" ht="37.5">
      <c r="A174" s="24" t="s">
        <v>320</v>
      </c>
      <c r="B174" s="90" t="s">
        <v>642</v>
      </c>
      <c r="C174" s="94">
        <v>600</v>
      </c>
      <c r="D174" s="156">
        <f>SUM(D175)</f>
        <v>90909.8</v>
      </c>
      <c r="E174" s="156">
        <f>SUM(E175)</f>
        <v>90909.8</v>
      </c>
      <c r="F174" s="169">
        <v>100</v>
      </c>
    </row>
    <row r="175" spans="1:6" ht="20.25">
      <c r="A175" s="24" t="s">
        <v>472</v>
      </c>
      <c r="B175" s="90" t="s">
        <v>642</v>
      </c>
      <c r="C175" s="94">
        <v>610</v>
      </c>
      <c r="D175" s="156">
        <v>90909.8</v>
      </c>
      <c r="E175" s="156">
        <v>90909.8</v>
      </c>
      <c r="F175" s="169">
        <v>100</v>
      </c>
    </row>
    <row r="176" spans="1:6" ht="97.5">
      <c r="A176" s="17" t="s">
        <v>644</v>
      </c>
      <c r="B176" s="88" t="s">
        <v>537</v>
      </c>
      <c r="C176" s="92"/>
      <c r="D176" s="150">
        <f>D177</f>
        <v>1916</v>
      </c>
      <c r="E176" s="150">
        <f>E177</f>
        <v>1916</v>
      </c>
      <c r="F176" s="93">
        <v>100</v>
      </c>
    </row>
    <row r="177" spans="1:6" ht="93.75">
      <c r="A177" s="24" t="s">
        <v>396</v>
      </c>
      <c r="B177" s="90" t="s">
        <v>537</v>
      </c>
      <c r="C177" s="94">
        <v>100</v>
      </c>
      <c r="D177" s="156">
        <f>SUM(D178)</f>
        <v>1916</v>
      </c>
      <c r="E177" s="156">
        <f>SUM(E178)</f>
        <v>1916</v>
      </c>
      <c r="F177" s="169">
        <v>100</v>
      </c>
    </row>
    <row r="178" spans="1:6" ht="37.5">
      <c r="A178" s="24" t="s">
        <v>456</v>
      </c>
      <c r="B178" s="90" t="s">
        <v>537</v>
      </c>
      <c r="C178" s="94">
        <v>120</v>
      </c>
      <c r="D178" s="156">
        <v>1916</v>
      </c>
      <c r="E178" s="156">
        <v>1916</v>
      </c>
      <c r="F178" s="169">
        <v>100</v>
      </c>
    </row>
    <row r="179" spans="1:6" ht="273">
      <c r="A179" s="17" t="s">
        <v>43</v>
      </c>
      <c r="B179" s="88" t="s">
        <v>538</v>
      </c>
      <c r="C179" s="92"/>
      <c r="D179" s="150">
        <f>D180</f>
        <v>347074</v>
      </c>
      <c r="E179" s="150">
        <f>E180</f>
        <v>345410.557</v>
      </c>
      <c r="F179" s="141">
        <v>99.52</v>
      </c>
    </row>
    <row r="180" spans="1:6" ht="37.5">
      <c r="A180" s="24" t="s">
        <v>320</v>
      </c>
      <c r="B180" s="90" t="s">
        <v>538</v>
      </c>
      <c r="C180" s="94">
        <v>600</v>
      </c>
      <c r="D180" s="156">
        <f>SUM(D181)</f>
        <v>347074</v>
      </c>
      <c r="E180" s="156">
        <f>SUM(E181)</f>
        <v>345410.557</v>
      </c>
      <c r="F180" s="171">
        <v>99.52</v>
      </c>
    </row>
    <row r="181" spans="1:6" ht="20.25">
      <c r="A181" s="24" t="s">
        <v>472</v>
      </c>
      <c r="B181" s="90" t="s">
        <v>538</v>
      </c>
      <c r="C181" s="94">
        <v>610</v>
      </c>
      <c r="D181" s="156">
        <v>347074</v>
      </c>
      <c r="E181" s="156">
        <v>345410.557</v>
      </c>
      <c r="F181" s="171">
        <v>99.52</v>
      </c>
    </row>
    <row r="182" spans="1:6" ht="57" customHeight="1">
      <c r="A182" s="25" t="s">
        <v>645</v>
      </c>
      <c r="B182" s="88" t="s">
        <v>249</v>
      </c>
      <c r="C182" s="94"/>
      <c r="D182" s="150">
        <f>SUM(D183+D193+D196+D199+D202)</f>
        <v>35750.3</v>
      </c>
      <c r="E182" s="150">
        <f>SUM(E183+E193+E196+E199+E202)</f>
        <v>31741.272999999997</v>
      </c>
      <c r="F182" s="141">
        <v>88.79</v>
      </c>
    </row>
    <row r="183" spans="1:6" ht="30" customHeight="1">
      <c r="A183" s="25" t="s">
        <v>377</v>
      </c>
      <c r="B183" s="88" t="s">
        <v>250</v>
      </c>
      <c r="C183" s="92"/>
      <c r="D183" s="150">
        <f>SUM(D184+D190+D187)</f>
        <v>12114.300000000001</v>
      </c>
      <c r="E183" s="150">
        <f>SUM(E184+E190+E187)</f>
        <v>10710.18</v>
      </c>
      <c r="F183" s="93">
        <v>88.4</v>
      </c>
    </row>
    <row r="184" spans="1:6" ht="63.75" customHeight="1">
      <c r="A184" s="17" t="s">
        <v>593</v>
      </c>
      <c r="B184" s="88" t="s">
        <v>251</v>
      </c>
      <c r="C184" s="92"/>
      <c r="D184" s="150">
        <f>D185</f>
        <v>10079.1</v>
      </c>
      <c r="E184" s="150">
        <f>E185</f>
        <v>8727.669</v>
      </c>
      <c r="F184" s="141">
        <v>86.59</v>
      </c>
    </row>
    <row r="185" spans="1:6" ht="37.5">
      <c r="A185" s="24" t="s">
        <v>320</v>
      </c>
      <c r="B185" s="90" t="s">
        <v>251</v>
      </c>
      <c r="C185" s="94">
        <v>600</v>
      </c>
      <c r="D185" s="156">
        <f>D186</f>
        <v>10079.1</v>
      </c>
      <c r="E185" s="156">
        <f>E186</f>
        <v>8727.669</v>
      </c>
      <c r="F185" s="171">
        <v>86.59</v>
      </c>
    </row>
    <row r="186" spans="1:6" ht="20.25">
      <c r="A186" s="24" t="s">
        <v>472</v>
      </c>
      <c r="B186" s="90" t="s">
        <v>251</v>
      </c>
      <c r="C186" s="94">
        <v>610</v>
      </c>
      <c r="D186" s="156">
        <v>10079.1</v>
      </c>
      <c r="E186" s="156">
        <v>8727.669</v>
      </c>
      <c r="F186" s="171">
        <v>86.59</v>
      </c>
    </row>
    <row r="187" spans="1:6" ht="47.25" customHeight="1">
      <c r="A187" s="17" t="s">
        <v>372</v>
      </c>
      <c r="B187" s="88" t="s">
        <v>675</v>
      </c>
      <c r="C187" s="92"/>
      <c r="D187" s="150">
        <f>SUM(D188)</f>
        <v>1215.2</v>
      </c>
      <c r="E187" s="150">
        <f>SUM(E188)</f>
        <v>1189.055</v>
      </c>
      <c r="F187" s="171">
        <v>97.85</v>
      </c>
    </row>
    <row r="188" spans="1:6" ht="37.5">
      <c r="A188" s="24" t="s">
        <v>320</v>
      </c>
      <c r="B188" s="90" t="s">
        <v>675</v>
      </c>
      <c r="C188" s="94">
        <v>600</v>
      </c>
      <c r="D188" s="156">
        <f>SUM(D189)</f>
        <v>1215.2</v>
      </c>
      <c r="E188" s="156">
        <f>SUM(E189)</f>
        <v>1189.055</v>
      </c>
      <c r="F188" s="171">
        <v>97.85</v>
      </c>
    </row>
    <row r="189" spans="1:6" ht="20.25">
      <c r="A189" s="24" t="s">
        <v>472</v>
      </c>
      <c r="B189" s="90" t="s">
        <v>675</v>
      </c>
      <c r="C189" s="94">
        <v>610</v>
      </c>
      <c r="D189" s="156">
        <v>1215.2</v>
      </c>
      <c r="E189" s="156">
        <v>1189.055</v>
      </c>
      <c r="F189" s="171">
        <v>97.85</v>
      </c>
    </row>
    <row r="190" spans="1:6" ht="65.25" customHeight="1">
      <c r="A190" s="17" t="s">
        <v>592</v>
      </c>
      <c r="B190" s="88" t="s">
        <v>272</v>
      </c>
      <c r="C190" s="92"/>
      <c r="D190" s="150">
        <f>D191</f>
        <v>820</v>
      </c>
      <c r="E190" s="150">
        <f>E191</f>
        <v>793.456</v>
      </c>
      <c r="F190" s="171">
        <v>96.76</v>
      </c>
    </row>
    <row r="191" spans="1:6" ht="37.5">
      <c r="A191" s="24" t="s">
        <v>320</v>
      </c>
      <c r="B191" s="90" t="s">
        <v>272</v>
      </c>
      <c r="C191" s="94">
        <v>600</v>
      </c>
      <c r="D191" s="156">
        <f>D192</f>
        <v>820</v>
      </c>
      <c r="E191" s="156">
        <f>E192</f>
        <v>793.456</v>
      </c>
      <c r="F191" s="171">
        <v>96.76</v>
      </c>
    </row>
    <row r="192" spans="1:6" ht="20.25">
      <c r="A192" s="24" t="s">
        <v>472</v>
      </c>
      <c r="B192" s="90" t="s">
        <v>272</v>
      </c>
      <c r="C192" s="94">
        <v>610</v>
      </c>
      <c r="D192" s="156">
        <v>820</v>
      </c>
      <c r="E192" s="156">
        <v>793.456</v>
      </c>
      <c r="F192" s="171">
        <v>96.76</v>
      </c>
    </row>
    <row r="193" spans="1:6" ht="96" customHeight="1">
      <c r="A193" s="17" t="s">
        <v>676</v>
      </c>
      <c r="B193" s="88" t="s">
        <v>48</v>
      </c>
      <c r="C193" s="94"/>
      <c r="D193" s="150">
        <f>D194</f>
        <v>1243</v>
      </c>
      <c r="E193" s="150">
        <f>E194</f>
        <v>1194.658</v>
      </c>
      <c r="F193" s="141">
        <v>96.11</v>
      </c>
    </row>
    <row r="194" spans="1:6" ht="37.5">
      <c r="A194" s="24" t="s">
        <v>320</v>
      </c>
      <c r="B194" s="90" t="s">
        <v>48</v>
      </c>
      <c r="C194" s="94">
        <v>600</v>
      </c>
      <c r="D194" s="156">
        <f>D195</f>
        <v>1243</v>
      </c>
      <c r="E194" s="156">
        <f>E195</f>
        <v>1194.658</v>
      </c>
      <c r="F194" s="171">
        <v>96.11</v>
      </c>
    </row>
    <row r="195" spans="1:6" ht="20.25">
      <c r="A195" s="24" t="s">
        <v>472</v>
      </c>
      <c r="B195" s="90" t="s">
        <v>48</v>
      </c>
      <c r="C195" s="94">
        <v>610</v>
      </c>
      <c r="D195" s="156">
        <v>1243</v>
      </c>
      <c r="E195" s="156">
        <v>1194.658</v>
      </c>
      <c r="F195" s="171">
        <v>96.11</v>
      </c>
    </row>
    <row r="196" spans="1:6" ht="175.5">
      <c r="A196" s="17" t="s">
        <v>647</v>
      </c>
      <c r="B196" s="88" t="s">
        <v>527</v>
      </c>
      <c r="C196" s="92"/>
      <c r="D196" s="150">
        <f>D197</f>
        <v>20990</v>
      </c>
      <c r="E196" s="150">
        <f>E197</f>
        <v>18585.134</v>
      </c>
      <c r="F196" s="141">
        <v>88.54</v>
      </c>
    </row>
    <row r="197" spans="1:6" ht="37.5">
      <c r="A197" s="24" t="s">
        <v>320</v>
      </c>
      <c r="B197" s="90" t="s">
        <v>527</v>
      </c>
      <c r="C197" s="94">
        <v>600</v>
      </c>
      <c r="D197" s="156">
        <f>SUM(D198)</f>
        <v>20990</v>
      </c>
      <c r="E197" s="156">
        <f>SUM(E198)</f>
        <v>18585.134</v>
      </c>
      <c r="F197" s="171">
        <v>88.54</v>
      </c>
    </row>
    <row r="198" spans="1:6" ht="20.25">
      <c r="A198" s="24" t="s">
        <v>472</v>
      </c>
      <c r="B198" s="90" t="s">
        <v>527</v>
      </c>
      <c r="C198" s="94">
        <v>610</v>
      </c>
      <c r="D198" s="156">
        <v>20990</v>
      </c>
      <c r="E198" s="156">
        <v>18585.134</v>
      </c>
      <c r="F198" s="171">
        <v>88.54</v>
      </c>
    </row>
    <row r="199" spans="1:6" ht="97.5">
      <c r="A199" s="17" t="s">
        <v>652</v>
      </c>
      <c r="B199" s="88" t="s">
        <v>528</v>
      </c>
      <c r="C199" s="92"/>
      <c r="D199" s="150">
        <f>D200</f>
        <v>160</v>
      </c>
      <c r="E199" s="150">
        <f>E200</f>
        <v>71.826</v>
      </c>
      <c r="F199" s="141">
        <v>44.89</v>
      </c>
    </row>
    <row r="200" spans="1:6" ht="37.5">
      <c r="A200" s="24" t="s">
        <v>320</v>
      </c>
      <c r="B200" s="90" t="s">
        <v>528</v>
      </c>
      <c r="C200" s="94">
        <v>600</v>
      </c>
      <c r="D200" s="156">
        <f>SUM(D201)</f>
        <v>160</v>
      </c>
      <c r="E200" s="156">
        <f>SUM(E201)</f>
        <v>71.826</v>
      </c>
      <c r="F200" s="171">
        <v>44.89</v>
      </c>
    </row>
    <row r="201" spans="1:6" ht="20.25">
      <c r="A201" s="24" t="s">
        <v>472</v>
      </c>
      <c r="B201" s="90" t="s">
        <v>528</v>
      </c>
      <c r="C201" s="94">
        <v>610</v>
      </c>
      <c r="D201" s="156">
        <v>160</v>
      </c>
      <c r="E201" s="156">
        <v>71.826</v>
      </c>
      <c r="F201" s="171">
        <v>44.89</v>
      </c>
    </row>
    <row r="202" spans="1:6" ht="78">
      <c r="A202" s="17" t="s">
        <v>669</v>
      </c>
      <c r="B202" s="88" t="s">
        <v>529</v>
      </c>
      <c r="C202" s="94"/>
      <c r="D202" s="150">
        <f>D203</f>
        <v>1243</v>
      </c>
      <c r="E202" s="150">
        <f>E203</f>
        <v>1179.475</v>
      </c>
      <c r="F202" s="141">
        <v>94.89</v>
      </c>
    </row>
    <row r="203" spans="1:6" ht="37.5">
      <c r="A203" s="15" t="s">
        <v>320</v>
      </c>
      <c r="B203" s="90" t="s">
        <v>529</v>
      </c>
      <c r="C203" s="94">
        <v>600</v>
      </c>
      <c r="D203" s="156">
        <f>SUM(D204)</f>
        <v>1243</v>
      </c>
      <c r="E203" s="156">
        <f>SUM(E204)</f>
        <v>1179.475</v>
      </c>
      <c r="F203" s="171">
        <v>94.89</v>
      </c>
    </row>
    <row r="204" spans="1:6" ht="20.25">
      <c r="A204" s="15" t="s">
        <v>472</v>
      </c>
      <c r="B204" s="90" t="s">
        <v>529</v>
      </c>
      <c r="C204" s="94">
        <v>610</v>
      </c>
      <c r="D204" s="156">
        <v>1243</v>
      </c>
      <c r="E204" s="156">
        <v>1179.475</v>
      </c>
      <c r="F204" s="171">
        <v>94.89</v>
      </c>
    </row>
    <row r="205" spans="1:6" ht="56.25">
      <c r="A205" s="25" t="s">
        <v>273</v>
      </c>
      <c r="B205" s="88" t="s">
        <v>275</v>
      </c>
      <c r="C205" s="94"/>
      <c r="D205" s="150">
        <f>SUM(D206+D213+D220)</f>
        <v>5316</v>
      </c>
      <c r="E205" s="150">
        <f>SUM(E206+E213+E220)</f>
        <v>5297.87</v>
      </c>
      <c r="F205" s="141">
        <v>99.66</v>
      </c>
    </row>
    <row r="206" spans="1:6" ht="97.5">
      <c r="A206" s="17" t="s">
        <v>659</v>
      </c>
      <c r="B206" s="125" t="s">
        <v>660</v>
      </c>
      <c r="C206" s="126"/>
      <c r="D206" s="151">
        <f>SUM(D207+D209+D211)</f>
        <v>2316</v>
      </c>
      <c r="E206" s="151">
        <f>SUM(E207+E209+E211)</f>
        <v>2316</v>
      </c>
      <c r="F206" s="184">
        <v>100</v>
      </c>
    </row>
    <row r="207" spans="1:6" ht="37.5">
      <c r="A207" s="27" t="s">
        <v>323</v>
      </c>
      <c r="B207" s="127" t="s">
        <v>660</v>
      </c>
      <c r="C207" s="128">
        <v>200</v>
      </c>
      <c r="D207" s="148">
        <f>SUM(D208)</f>
        <v>1370.115</v>
      </c>
      <c r="E207" s="148">
        <f>SUM(E208)</f>
        <v>1370.115</v>
      </c>
      <c r="F207" s="183">
        <v>100</v>
      </c>
    </row>
    <row r="208" spans="1:6" ht="37.5">
      <c r="A208" s="27" t="s">
        <v>454</v>
      </c>
      <c r="B208" s="127" t="s">
        <v>660</v>
      </c>
      <c r="C208" s="128">
        <v>240</v>
      </c>
      <c r="D208" s="148">
        <v>1370.115</v>
      </c>
      <c r="E208" s="148">
        <v>1370.115</v>
      </c>
      <c r="F208" s="183">
        <v>100</v>
      </c>
    </row>
    <row r="209" spans="1:6" ht="20.25">
      <c r="A209" s="24" t="s">
        <v>324</v>
      </c>
      <c r="B209" s="127" t="s">
        <v>660</v>
      </c>
      <c r="C209" s="128">
        <v>300</v>
      </c>
      <c r="D209" s="148">
        <f>SUM(D210)</f>
        <v>45.885</v>
      </c>
      <c r="E209" s="148">
        <f>SUM(E210)</f>
        <v>45.885</v>
      </c>
      <c r="F209" s="183">
        <v>100</v>
      </c>
    </row>
    <row r="210" spans="1:6" ht="37.5">
      <c r="A210" s="24" t="s">
        <v>473</v>
      </c>
      <c r="B210" s="127" t="s">
        <v>660</v>
      </c>
      <c r="C210" s="128">
        <v>320</v>
      </c>
      <c r="D210" s="148">
        <v>45.885</v>
      </c>
      <c r="E210" s="148">
        <v>45.885</v>
      </c>
      <c r="F210" s="183">
        <v>100</v>
      </c>
    </row>
    <row r="211" spans="1:6" ht="37.5">
      <c r="A211" s="24" t="s">
        <v>320</v>
      </c>
      <c r="B211" s="127" t="s">
        <v>660</v>
      </c>
      <c r="C211" s="128">
        <v>600</v>
      </c>
      <c r="D211" s="148">
        <f>SUM(D212)</f>
        <v>900</v>
      </c>
      <c r="E211" s="148">
        <f>SUM(E212)</f>
        <v>900</v>
      </c>
      <c r="F211" s="183">
        <v>100</v>
      </c>
    </row>
    <row r="212" spans="1:6" ht="20.25">
      <c r="A212" s="24" t="s">
        <v>472</v>
      </c>
      <c r="B212" s="127" t="s">
        <v>660</v>
      </c>
      <c r="C212" s="128">
        <v>610</v>
      </c>
      <c r="D212" s="148">
        <v>900</v>
      </c>
      <c r="E212" s="148">
        <v>900</v>
      </c>
      <c r="F212" s="183">
        <v>100</v>
      </c>
    </row>
    <row r="213" spans="1:6" ht="48" customHeight="1">
      <c r="A213" s="17" t="s">
        <v>411</v>
      </c>
      <c r="B213" s="88" t="s">
        <v>50</v>
      </c>
      <c r="C213" s="92"/>
      <c r="D213" s="141">
        <f>SUM(D214+D216+D218)</f>
        <v>2400</v>
      </c>
      <c r="E213" s="150">
        <f>SUM(E214+E216+E218)</f>
        <v>2394.6949999999997</v>
      </c>
      <c r="F213" s="141">
        <v>99.78</v>
      </c>
    </row>
    <row r="214" spans="1:6" ht="37.5">
      <c r="A214" s="27" t="s">
        <v>323</v>
      </c>
      <c r="B214" s="90" t="s">
        <v>50</v>
      </c>
      <c r="C214" s="94">
        <v>200</v>
      </c>
      <c r="D214" s="156">
        <f>D215</f>
        <v>50</v>
      </c>
      <c r="E214" s="156">
        <f>E215</f>
        <v>49.999</v>
      </c>
      <c r="F214" s="170">
        <v>100</v>
      </c>
    </row>
    <row r="215" spans="1:6" ht="37.5">
      <c r="A215" s="27" t="s">
        <v>454</v>
      </c>
      <c r="B215" s="90" t="s">
        <v>50</v>
      </c>
      <c r="C215" s="94">
        <v>240</v>
      </c>
      <c r="D215" s="156">
        <v>50</v>
      </c>
      <c r="E215" s="156">
        <v>49.999</v>
      </c>
      <c r="F215" s="170">
        <v>100</v>
      </c>
    </row>
    <row r="216" spans="1:6" ht="20.25">
      <c r="A216" s="24" t="s">
        <v>324</v>
      </c>
      <c r="B216" s="90" t="s">
        <v>50</v>
      </c>
      <c r="C216" s="94">
        <v>300</v>
      </c>
      <c r="D216" s="156">
        <f>D217</f>
        <v>73.52</v>
      </c>
      <c r="E216" s="156">
        <f>E217</f>
        <v>68.96</v>
      </c>
      <c r="F216" s="171">
        <v>93.8</v>
      </c>
    </row>
    <row r="217" spans="1:6" ht="37.5">
      <c r="A217" s="24" t="s">
        <v>473</v>
      </c>
      <c r="B217" s="90" t="s">
        <v>50</v>
      </c>
      <c r="C217" s="94">
        <v>320</v>
      </c>
      <c r="D217" s="156">
        <v>73.52</v>
      </c>
      <c r="E217" s="156">
        <v>68.96</v>
      </c>
      <c r="F217" s="171">
        <v>93.8</v>
      </c>
    </row>
    <row r="218" spans="1:6" ht="37.5">
      <c r="A218" s="24" t="s">
        <v>320</v>
      </c>
      <c r="B218" s="90" t="s">
        <v>50</v>
      </c>
      <c r="C218" s="94">
        <v>600</v>
      </c>
      <c r="D218" s="156">
        <f>D219</f>
        <v>2276.48</v>
      </c>
      <c r="E218" s="156">
        <f>E219</f>
        <v>2275.736</v>
      </c>
      <c r="F218" s="171">
        <v>99.97</v>
      </c>
    </row>
    <row r="219" spans="1:6" ht="20.25">
      <c r="A219" s="24" t="s">
        <v>472</v>
      </c>
      <c r="B219" s="90" t="s">
        <v>50</v>
      </c>
      <c r="C219" s="94">
        <v>610</v>
      </c>
      <c r="D219" s="156">
        <v>2276.48</v>
      </c>
      <c r="E219" s="156">
        <v>2275.736</v>
      </c>
      <c r="F219" s="171">
        <v>99.97</v>
      </c>
    </row>
    <row r="220" spans="1:6" ht="20.25">
      <c r="A220" s="25" t="s">
        <v>377</v>
      </c>
      <c r="B220" s="88" t="s">
        <v>276</v>
      </c>
      <c r="C220" s="94"/>
      <c r="D220" s="150">
        <f>SUM(D221)</f>
        <v>600</v>
      </c>
      <c r="E220" s="150">
        <f>SUM(E221)</f>
        <v>587.175</v>
      </c>
      <c r="F220" s="171">
        <v>97.86</v>
      </c>
    </row>
    <row r="221" spans="1:6" ht="63.75" customHeight="1">
      <c r="A221" s="17" t="s">
        <v>444</v>
      </c>
      <c r="B221" s="88" t="s">
        <v>277</v>
      </c>
      <c r="C221" s="94"/>
      <c r="D221" s="150">
        <f>D222</f>
        <v>600</v>
      </c>
      <c r="E221" s="150">
        <f>E222</f>
        <v>587.175</v>
      </c>
      <c r="F221" s="171">
        <v>97.86</v>
      </c>
    </row>
    <row r="222" spans="1:6" ht="37.5">
      <c r="A222" s="30" t="s">
        <v>323</v>
      </c>
      <c r="B222" s="90" t="s">
        <v>277</v>
      </c>
      <c r="C222" s="94">
        <v>200</v>
      </c>
      <c r="D222" s="156">
        <f>SUM(D223)</f>
        <v>600</v>
      </c>
      <c r="E222" s="156">
        <f>SUM(E223)</f>
        <v>587.175</v>
      </c>
      <c r="F222" s="171">
        <v>97.86</v>
      </c>
    </row>
    <row r="223" spans="1:6" ht="37.5">
      <c r="A223" s="30" t="s">
        <v>454</v>
      </c>
      <c r="B223" s="90" t="s">
        <v>277</v>
      </c>
      <c r="C223" s="94">
        <v>240</v>
      </c>
      <c r="D223" s="156">
        <v>600</v>
      </c>
      <c r="E223" s="156">
        <v>587.175</v>
      </c>
      <c r="F223" s="171">
        <v>97.86</v>
      </c>
    </row>
    <row r="224" spans="1:6" ht="56.25">
      <c r="A224" s="28" t="s">
        <v>274</v>
      </c>
      <c r="B224" s="88" t="s">
        <v>646</v>
      </c>
      <c r="C224" s="94"/>
      <c r="D224" s="150">
        <f>SUM(D225)</f>
        <v>400</v>
      </c>
      <c r="E224" s="150">
        <f>SUM(E225)</f>
        <v>368.22</v>
      </c>
      <c r="F224" s="141">
        <v>92.05</v>
      </c>
    </row>
    <row r="225" spans="1:6" ht="20.25">
      <c r="A225" s="25" t="s">
        <v>377</v>
      </c>
      <c r="B225" s="88" t="s">
        <v>606</v>
      </c>
      <c r="C225" s="94"/>
      <c r="D225" s="150">
        <f>SUM(D226)</f>
        <v>400</v>
      </c>
      <c r="E225" s="150">
        <f>SUM(E226)</f>
        <v>368.22</v>
      </c>
      <c r="F225" s="141">
        <v>92.05</v>
      </c>
    </row>
    <row r="226" spans="1:6" ht="63.75" customHeight="1">
      <c r="A226" s="17" t="s">
        <v>474</v>
      </c>
      <c r="B226" s="88" t="s">
        <v>278</v>
      </c>
      <c r="C226" s="92"/>
      <c r="D226" s="150">
        <f>D227+D229</f>
        <v>400</v>
      </c>
      <c r="E226" s="150">
        <f>E227+E229</f>
        <v>368.22</v>
      </c>
      <c r="F226" s="141">
        <v>92.05</v>
      </c>
    </row>
    <row r="227" spans="1:6" ht="37.5">
      <c r="A227" s="27" t="s">
        <v>323</v>
      </c>
      <c r="B227" s="90" t="s">
        <v>278</v>
      </c>
      <c r="C227" s="94">
        <v>200</v>
      </c>
      <c r="D227" s="156">
        <f>SUM(D228)</f>
        <v>351.4</v>
      </c>
      <c r="E227" s="156">
        <f>SUM(E228)</f>
        <v>349.22</v>
      </c>
      <c r="F227" s="171">
        <v>99.38</v>
      </c>
    </row>
    <row r="228" spans="1:6" ht="37.5">
      <c r="A228" s="27" t="s">
        <v>454</v>
      </c>
      <c r="B228" s="90" t="s">
        <v>278</v>
      </c>
      <c r="C228" s="94">
        <v>240</v>
      </c>
      <c r="D228" s="156">
        <v>351.4</v>
      </c>
      <c r="E228" s="156">
        <v>349.22</v>
      </c>
      <c r="F228" s="171">
        <v>99.38</v>
      </c>
    </row>
    <row r="229" spans="1:6" ht="37.5">
      <c r="A229" s="24" t="s">
        <v>320</v>
      </c>
      <c r="B229" s="90" t="s">
        <v>278</v>
      </c>
      <c r="C229" s="94">
        <v>600</v>
      </c>
      <c r="D229" s="156">
        <f>SUM(D230)</f>
        <v>48.6</v>
      </c>
      <c r="E229" s="156">
        <f>SUM(E230)</f>
        <v>19</v>
      </c>
      <c r="F229" s="171">
        <v>39.09</v>
      </c>
    </row>
    <row r="230" spans="1:6" ht="20.25">
      <c r="A230" s="24" t="s">
        <v>472</v>
      </c>
      <c r="B230" s="90" t="s">
        <v>278</v>
      </c>
      <c r="C230" s="94">
        <v>610</v>
      </c>
      <c r="D230" s="156">
        <v>48.6</v>
      </c>
      <c r="E230" s="156">
        <v>19</v>
      </c>
      <c r="F230" s="171">
        <v>39.09</v>
      </c>
    </row>
    <row r="231" spans="1:6" ht="75.75" customHeight="1">
      <c r="A231" s="28" t="s">
        <v>123</v>
      </c>
      <c r="B231" s="88" t="s">
        <v>670</v>
      </c>
      <c r="C231" s="94"/>
      <c r="D231" s="150">
        <f>SUM(D232+D238+D241+D235+D244+D247)</f>
        <v>81445.61</v>
      </c>
      <c r="E231" s="150">
        <f>SUM(E232+E238+E241+E235+E244+E247)</f>
        <v>61433.533</v>
      </c>
      <c r="F231" s="141">
        <v>75.43</v>
      </c>
    </row>
    <row r="232" spans="1:6" ht="76.5" customHeight="1">
      <c r="A232" s="17" t="s">
        <v>365</v>
      </c>
      <c r="B232" s="88" t="s">
        <v>585</v>
      </c>
      <c r="C232" s="92"/>
      <c r="D232" s="150">
        <f>D233</f>
        <v>11957.81</v>
      </c>
      <c r="E232" s="150">
        <f>E233</f>
        <v>11731.351</v>
      </c>
      <c r="F232" s="171">
        <v>98.11</v>
      </c>
    </row>
    <row r="233" spans="1:6" ht="37.5">
      <c r="A233" s="24" t="s">
        <v>320</v>
      </c>
      <c r="B233" s="90" t="s">
        <v>585</v>
      </c>
      <c r="C233" s="94">
        <v>600</v>
      </c>
      <c r="D233" s="156">
        <f>D234</f>
        <v>11957.81</v>
      </c>
      <c r="E233" s="156">
        <f>E234</f>
        <v>11731.351</v>
      </c>
      <c r="F233" s="171">
        <v>98.11</v>
      </c>
    </row>
    <row r="234" spans="1:6" ht="20.25">
      <c r="A234" s="24" t="s">
        <v>472</v>
      </c>
      <c r="B234" s="90" t="s">
        <v>585</v>
      </c>
      <c r="C234" s="94">
        <v>610</v>
      </c>
      <c r="D234" s="156">
        <v>11957.81</v>
      </c>
      <c r="E234" s="156">
        <v>11731.351</v>
      </c>
      <c r="F234" s="171">
        <v>98.11</v>
      </c>
    </row>
    <row r="235" spans="1:6" ht="84" customHeight="1">
      <c r="A235" s="17" t="s">
        <v>169</v>
      </c>
      <c r="B235" s="88" t="s">
        <v>170</v>
      </c>
      <c r="C235" s="92"/>
      <c r="D235" s="150">
        <f>SUM(D236)</f>
        <v>12636.8</v>
      </c>
      <c r="E235" s="150">
        <f>SUM(E236)</f>
        <v>12536.907</v>
      </c>
      <c r="F235" s="171">
        <v>99.21</v>
      </c>
    </row>
    <row r="236" spans="1:6" ht="37.5">
      <c r="A236" s="24" t="s">
        <v>320</v>
      </c>
      <c r="B236" s="90" t="s">
        <v>170</v>
      </c>
      <c r="C236" s="94">
        <v>600</v>
      </c>
      <c r="D236" s="156">
        <f>SUM(D237)</f>
        <v>12636.8</v>
      </c>
      <c r="E236" s="156">
        <f>SUM(E237)</f>
        <v>12536.907</v>
      </c>
      <c r="F236" s="171">
        <v>99.21</v>
      </c>
    </row>
    <row r="237" spans="1:6" ht="20.25">
      <c r="A237" s="24" t="s">
        <v>472</v>
      </c>
      <c r="B237" s="90" t="s">
        <v>170</v>
      </c>
      <c r="C237" s="94">
        <v>610</v>
      </c>
      <c r="D237" s="156">
        <v>12636.8</v>
      </c>
      <c r="E237" s="156">
        <v>12536.907</v>
      </c>
      <c r="F237" s="171">
        <v>99.21</v>
      </c>
    </row>
    <row r="238" spans="1:6" ht="78">
      <c r="A238" s="17" t="s">
        <v>354</v>
      </c>
      <c r="B238" s="125" t="s">
        <v>355</v>
      </c>
      <c r="C238" s="126"/>
      <c r="D238" s="150">
        <f>SUM(D239)</f>
        <v>3030</v>
      </c>
      <c r="E238" s="150">
        <f>SUM(E239)</f>
        <v>2870</v>
      </c>
      <c r="F238" s="141">
        <v>94.72</v>
      </c>
    </row>
    <row r="239" spans="1:6" ht="37.5">
      <c r="A239" s="24" t="s">
        <v>320</v>
      </c>
      <c r="B239" s="127" t="s">
        <v>355</v>
      </c>
      <c r="C239" s="128">
        <v>600</v>
      </c>
      <c r="D239" s="156">
        <f>SUM(D240)</f>
        <v>3030</v>
      </c>
      <c r="E239" s="156">
        <f>SUM(E240)</f>
        <v>2870</v>
      </c>
      <c r="F239" s="171">
        <v>94.72</v>
      </c>
    </row>
    <row r="240" spans="1:6" ht="20.25">
      <c r="A240" s="24" t="s">
        <v>472</v>
      </c>
      <c r="B240" s="127" t="s">
        <v>355</v>
      </c>
      <c r="C240" s="128">
        <v>610</v>
      </c>
      <c r="D240" s="156">
        <v>3030</v>
      </c>
      <c r="E240" s="156">
        <v>2870</v>
      </c>
      <c r="F240" s="171">
        <v>94.72</v>
      </c>
    </row>
    <row r="241" spans="1:6" ht="97.5">
      <c r="A241" s="17" t="s">
        <v>303</v>
      </c>
      <c r="B241" s="125" t="s">
        <v>304</v>
      </c>
      <c r="C241" s="128"/>
      <c r="D241" s="150">
        <f>SUM(D242)</f>
        <v>420</v>
      </c>
      <c r="E241" s="150">
        <f>SUM(E242)</f>
        <v>380</v>
      </c>
      <c r="F241" s="171">
        <v>90.48</v>
      </c>
    </row>
    <row r="242" spans="1:6" ht="37.5">
      <c r="A242" s="24" t="s">
        <v>320</v>
      </c>
      <c r="B242" s="127" t="s">
        <v>304</v>
      </c>
      <c r="C242" s="128">
        <v>600</v>
      </c>
      <c r="D242" s="156">
        <f>SUM(D243)</f>
        <v>420</v>
      </c>
      <c r="E242" s="156">
        <f>SUM(E243)</f>
        <v>380</v>
      </c>
      <c r="F242" s="171">
        <v>90.48</v>
      </c>
    </row>
    <row r="243" spans="1:6" ht="20.25">
      <c r="A243" s="24" t="s">
        <v>472</v>
      </c>
      <c r="B243" s="127" t="s">
        <v>304</v>
      </c>
      <c r="C243" s="128">
        <v>610</v>
      </c>
      <c r="D243" s="156">
        <v>420</v>
      </c>
      <c r="E243" s="156">
        <v>380</v>
      </c>
      <c r="F243" s="171">
        <v>90.48</v>
      </c>
    </row>
    <row r="244" spans="1:6" ht="75" customHeight="1">
      <c r="A244" s="17" t="s">
        <v>13</v>
      </c>
      <c r="B244" s="125" t="s">
        <v>14</v>
      </c>
      <c r="C244" s="126"/>
      <c r="D244" s="150">
        <f>SUM(D245)</f>
        <v>46370</v>
      </c>
      <c r="E244" s="150">
        <f>SUM(E245)</f>
        <v>28387.085</v>
      </c>
      <c r="F244" s="141">
        <v>61.22</v>
      </c>
    </row>
    <row r="245" spans="1:6" ht="37.5">
      <c r="A245" s="24" t="s">
        <v>320</v>
      </c>
      <c r="B245" s="127" t="s">
        <v>14</v>
      </c>
      <c r="C245" s="128">
        <v>600</v>
      </c>
      <c r="D245" s="156">
        <f>SUM(D246)</f>
        <v>46370</v>
      </c>
      <c r="E245" s="156">
        <f>SUM(E246)</f>
        <v>28387.085</v>
      </c>
      <c r="F245" s="171">
        <v>61.22</v>
      </c>
    </row>
    <row r="246" spans="1:6" ht="20.25">
      <c r="A246" s="24" t="s">
        <v>472</v>
      </c>
      <c r="B246" s="127" t="s">
        <v>14</v>
      </c>
      <c r="C246" s="128">
        <v>610</v>
      </c>
      <c r="D246" s="156">
        <v>46370</v>
      </c>
      <c r="E246" s="156">
        <v>28387.085</v>
      </c>
      <c r="F246" s="171">
        <v>61.22</v>
      </c>
    </row>
    <row r="247" spans="1:6" ht="88.5" customHeight="1">
      <c r="A247" s="17" t="s">
        <v>16</v>
      </c>
      <c r="B247" s="125" t="s">
        <v>15</v>
      </c>
      <c r="C247" s="126"/>
      <c r="D247" s="150">
        <f>SUM(D248)</f>
        <v>7031</v>
      </c>
      <c r="E247" s="150">
        <f>SUM(E248)</f>
        <v>5528.19</v>
      </c>
      <c r="F247" s="141">
        <v>78.63</v>
      </c>
    </row>
    <row r="248" spans="1:6" ht="37.5">
      <c r="A248" s="24" t="s">
        <v>320</v>
      </c>
      <c r="B248" s="127" t="s">
        <v>15</v>
      </c>
      <c r="C248" s="128">
        <v>600</v>
      </c>
      <c r="D248" s="156">
        <f>SUM(D249)</f>
        <v>7031</v>
      </c>
      <c r="E248" s="156">
        <f>SUM(E249)</f>
        <v>5528.19</v>
      </c>
      <c r="F248" s="171">
        <v>78.63</v>
      </c>
    </row>
    <row r="249" spans="1:6" ht="20.25">
      <c r="A249" s="24" t="s">
        <v>472</v>
      </c>
      <c r="B249" s="127" t="s">
        <v>15</v>
      </c>
      <c r="C249" s="128">
        <v>610</v>
      </c>
      <c r="D249" s="156">
        <v>7031</v>
      </c>
      <c r="E249" s="156">
        <v>5528.19</v>
      </c>
      <c r="F249" s="171">
        <v>78.63</v>
      </c>
    </row>
    <row r="250" spans="1:6" ht="98.25" customHeight="1">
      <c r="A250" s="25" t="s">
        <v>446</v>
      </c>
      <c r="B250" s="88" t="s">
        <v>506</v>
      </c>
      <c r="C250" s="92"/>
      <c r="D250" s="150">
        <f>SUM(D251+D254)</f>
        <v>93477.02</v>
      </c>
      <c r="E250" s="150">
        <f>SUM(E251+E254)</f>
        <v>56106.711</v>
      </c>
      <c r="F250" s="141">
        <v>60.02</v>
      </c>
    </row>
    <row r="251" spans="1:6" ht="61.5" customHeight="1">
      <c r="A251" s="22" t="s">
        <v>657</v>
      </c>
      <c r="B251" s="125" t="s">
        <v>658</v>
      </c>
      <c r="C251" s="126"/>
      <c r="D251" s="150">
        <f>SUM(D252)</f>
        <v>75996</v>
      </c>
      <c r="E251" s="150">
        <f>SUM(E252)</f>
        <v>38680.595</v>
      </c>
      <c r="F251" s="141">
        <v>50.9</v>
      </c>
    </row>
    <row r="252" spans="1:6" ht="49.5" customHeight="1">
      <c r="A252" s="63" t="s">
        <v>587</v>
      </c>
      <c r="B252" s="127" t="s">
        <v>658</v>
      </c>
      <c r="C252" s="128">
        <v>400</v>
      </c>
      <c r="D252" s="156">
        <f>SUM(D253)</f>
        <v>75996</v>
      </c>
      <c r="E252" s="156">
        <f>SUM(E253)</f>
        <v>38680.595</v>
      </c>
      <c r="F252" s="171">
        <v>50.9</v>
      </c>
    </row>
    <row r="253" spans="1:6" ht="37.5" customHeight="1">
      <c r="A253" s="23" t="s">
        <v>589</v>
      </c>
      <c r="B253" s="127" t="s">
        <v>658</v>
      </c>
      <c r="C253" s="128">
        <v>410</v>
      </c>
      <c r="D253" s="156">
        <v>75996</v>
      </c>
      <c r="E253" s="156">
        <v>38680.595</v>
      </c>
      <c r="F253" s="171">
        <v>50.9</v>
      </c>
    </row>
    <row r="254" spans="1:6" ht="58.5">
      <c r="A254" s="17" t="s">
        <v>678</v>
      </c>
      <c r="B254" s="88" t="s">
        <v>677</v>
      </c>
      <c r="C254" s="92"/>
      <c r="D254" s="150">
        <f>SUM(D255)</f>
        <v>17481.02</v>
      </c>
      <c r="E254" s="150">
        <f>SUM(E255)</f>
        <v>17426.116</v>
      </c>
      <c r="F254" s="141">
        <v>99.69</v>
      </c>
    </row>
    <row r="255" spans="1:6" ht="37.5">
      <c r="A255" s="63" t="s">
        <v>587</v>
      </c>
      <c r="B255" s="90" t="s">
        <v>677</v>
      </c>
      <c r="C255" s="94">
        <v>400</v>
      </c>
      <c r="D255" s="156">
        <f>SUM(D256)</f>
        <v>17481.02</v>
      </c>
      <c r="E255" s="156">
        <f>SUM(E256)</f>
        <v>17426.116</v>
      </c>
      <c r="F255" s="171">
        <v>99.69</v>
      </c>
    </row>
    <row r="256" spans="1:6" ht="20.25">
      <c r="A256" s="23" t="s">
        <v>589</v>
      </c>
      <c r="B256" s="90" t="s">
        <v>677</v>
      </c>
      <c r="C256" s="94">
        <v>410</v>
      </c>
      <c r="D256" s="156">
        <v>17481.02</v>
      </c>
      <c r="E256" s="156">
        <v>17426.116</v>
      </c>
      <c r="F256" s="171">
        <v>99.69</v>
      </c>
    </row>
    <row r="257" spans="1:6" ht="74.25" customHeight="1">
      <c r="A257" s="32" t="s">
        <v>379</v>
      </c>
      <c r="B257" s="88" t="s">
        <v>671</v>
      </c>
      <c r="C257" s="92"/>
      <c r="D257" s="150">
        <f>SUM(D258+D262)</f>
        <v>82089.5</v>
      </c>
      <c r="E257" s="150">
        <f>SUM(E258+E262)</f>
        <v>81400.524</v>
      </c>
      <c r="F257" s="141">
        <v>99.16</v>
      </c>
    </row>
    <row r="258" spans="1:6" ht="104.25" customHeight="1">
      <c r="A258" s="32" t="s">
        <v>124</v>
      </c>
      <c r="B258" s="88" t="s">
        <v>672</v>
      </c>
      <c r="C258" s="92"/>
      <c r="D258" s="150">
        <f>SUM(D259)</f>
        <v>78394.5</v>
      </c>
      <c r="E258" s="150">
        <f>SUM(E259)</f>
        <v>78394.5</v>
      </c>
      <c r="F258" s="141">
        <v>100</v>
      </c>
    </row>
    <row r="259" spans="1:8" ht="53.25" customHeight="1">
      <c r="A259" s="31" t="s">
        <v>366</v>
      </c>
      <c r="B259" s="88" t="s">
        <v>673</v>
      </c>
      <c r="C259" s="92"/>
      <c r="D259" s="150">
        <f>D260</f>
        <v>78394.5</v>
      </c>
      <c r="E259" s="150">
        <f>E260</f>
        <v>78394.5</v>
      </c>
      <c r="F259" s="141">
        <v>100</v>
      </c>
      <c r="G259" s="201"/>
      <c r="H259" s="201"/>
    </row>
    <row r="260" spans="1:6" ht="37.5">
      <c r="A260" s="33" t="s">
        <v>320</v>
      </c>
      <c r="B260" s="90" t="s">
        <v>673</v>
      </c>
      <c r="C260" s="94">
        <v>600</v>
      </c>
      <c r="D260" s="156">
        <f>SUM(D261)</f>
        <v>78394.5</v>
      </c>
      <c r="E260" s="156">
        <f>SUM(E261)</f>
        <v>78394.5</v>
      </c>
      <c r="F260" s="171">
        <v>100</v>
      </c>
    </row>
    <row r="261" spans="1:6" ht="20.25">
      <c r="A261" s="33" t="s">
        <v>472</v>
      </c>
      <c r="B261" s="90" t="s">
        <v>673</v>
      </c>
      <c r="C261" s="94">
        <v>610</v>
      </c>
      <c r="D261" s="156">
        <v>78394.5</v>
      </c>
      <c r="E261" s="156">
        <v>78394.5</v>
      </c>
      <c r="F261" s="171">
        <v>100</v>
      </c>
    </row>
    <row r="262" spans="1:6" ht="75">
      <c r="A262" s="28" t="s">
        <v>125</v>
      </c>
      <c r="B262" s="88" t="s">
        <v>280</v>
      </c>
      <c r="C262" s="94"/>
      <c r="D262" s="150">
        <f>D263+D266</f>
        <v>3695</v>
      </c>
      <c r="E262" s="150">
        <f>E263+E266</f>
        <v>3006.024</v>
      </c>
      <c r="F262" s="141">
        <v>81.35</v>
      </c>
    </row>
    <row r="263" spans="1:6" ht="60" customHeight="1">
      <c r="A263" s="17" t="s">
        <v>229</v>
      </c>
      <c r="B263" s="88" t="s">
        <v>281</v>
      </c>
      <c r="C263" s="92"/>
      <c r="D263" s="150">
        <f>D264</f>
        <v>2995</v>
      </c>
      <c r="E263" s="150">
        <f>E264</f>
        <v>2656.024</v>
      </c>
      <c r="F263" s="171">
        <v>88.68</v>
      </c>
    </row>
    <row r="264" spans="1:6" ht="37.5">
      <c r="A264" s="33" t="s">
        <v>320</v>
      </c>
      <c r="B264" s="90" t="s">
        <v>281</v>
      </c>
      <c r="C264" s="95">
        <v>600</v>
      </c>
      <c r="D264" s="156">
        <f>SUM(D265)</f>
        <v>2995</v>
      </c>
      <c r="E264" s="156">
        <f>SUM(E265)</f>
        <v>2656.024</v>
      </c>
      <c r="F264" s="171">
        <v>88.68</v>
      </c>
    </row>
    <row r="265" spans="1:6" ht="20.25">
      <c r="A265" s="33" t="s">
        <v>472</v>
      </c>
      <c r="B265" s="90" t="s">
        <v>281</v>
      </c>
      <c r="C265" s="95">
        <v>610</v>
      </c>
      <c r="D265" s="156">
        <v>2995</v>
      </c>
      <c r="E265" s="156">
        <v>2656.024</v>
      </c>
      <c r="F265" s="171">
        <v>88.68</v>
      </c>
    </row>
    <row r="266" spans="1:6" ht="91.5" customHeight="1">
      <c r="A266" s="31" t="s">
        <v>611</v>
      </c>
      <c r="B266" s="88" t="s">
        <v>171</v>
      </c>
      <c r="C266" s="92"/>
      <c r="D266" s="150">
        <f>SUM(D267)</f>
        <v>700</v>
      </c>
      <c r="E266" s="150">
        <f>SUM(E267)</f>
        <v>350</v>
      </c>
      <c r="F266" s="141">
        <v>50</v>
      </c>
    </row>
    <row r="267" spans="1:6" ht="37.5">
      <c r="A267" s="33" t="s">
        <v>320</v>
      </c>
      <c r="B267" s="90" t="s">
        <v>171</v>
      </c>
      <c r="C267" s="95">
        <v>600</v>
      </c>
      <c r="D267" s="156">
        <f>SUM(D268)</f>
        <v>700</v>
      </c>
      <c r="E267" s="156">
        <f>SUM(E268)</f>
        <v>350</v>
      </c>
      <c r="F267" s="171">
        <v>50</v>
      </c>
    </row>
    <row r="268" spans="1:6" ht="20.25">
      <c r="A268" s="33" t="s">
        <v>472</v>
      </c>
      <c r="B268" s="90" t="s">
        <v>171</v>
      </c>
      <c r="C268" s="95">
        <v>610</v>
      </c>
      <c r="D268" s="156">
        <v>700</v>
      </c>
      <c r="E268" s="156">
        <v>350</v>
      </c>
      <c r="F268" s="171">
        <v>50</v>
      </c>
    </row>
    <row r="269" spans="1:6" ht="26.25" customHeight="1">
      <c r="A269" s="25" t="s">
        <v>687</v>
      </c>
      <c r="B269" s="88" t="s">
        <v>688</v>
      </c>
      <c r="C269" s="92"/>
      <c r="D269" s="150">
        <f>D270</f>
        <v>23455.78</v>
      </c>
      <c r="E269" s="150">
        <f>E270</f>
        <v>21653.663</v>
      </c>
      <c r="F269" s="141">
        <v>92.32</v>
      </c>
    </row>
    <row r="270" spans="1:6" ht="42" customHeight="1">
      <c r="A270" s="25" t="s">
        <v>686</v>
      </c>
      <c r="B270" s="88" t="s">
        <v>689</v>
      </c>
      <c r="C270" s="92"/>
      <c r="D270" s="150">
        <f>SUM(D271+D276)</f>
        <v>23455.78</v>
      </c>
      <c r="E270" s="150">
        <f>SUM(E271+E276)</f>
        <v>21653.663</v>
      </c>
      <c r="F270" s="141">
        <v>92.32</v>
      </c>
    </row>
    <row r="271" spans="1:6" ht="42.75" customHeight="1">
      <c r="A271" s="26" t="s">
        <v>479</v>
      </c>
      <c r="B271" s="88" t="s">
        <v>690</v>
      </c>
      <c r="C271" s="92"/>
      <c r="D271" s="150">
        <f>SUM(D272+D274)</f>
        <v>8386.48</v>
      </c>
      <c r="E271" s="150">
        <f>SUM(E272+E274)</f>
        <v>7859.987</v>
      </c>
      <c r="F271" s="141">
        <v>93.72</v>
      </c>
    </row>
    <row r="272" spans="1:6" ht="93.75" customHeight="1">
      <c r="A272" s="27" t="s">
        <v>396</v>
      </c>
      <c r="B272" s="90" t="s">
        <v>690</v>
      </c>
      <c r="C272" s="94">
        <v>100</v>
      </c>
      <c r="D272" s="156">
        <f>D273</f>
        <v>7598</v>
      </c>
      <c r="E272" s="156">
        <f>E273</f>
        <v>7527.459</v>
      </c>
      <c r="F272" s="171">
        <v>99.07</v>
      </c>
    </row>
    <row r="273" spans="1:6" ht="37.5">
      <c r="A273" s="23" t="s">
        <v>456</v>
      </c>
      <c r="B273" s="90" t="s">
        <v>690</v>
      </c>
      <c r="C273" s="94">
        <v>120</v>
      </c>
      <c r="D273" s="156">
        <v>7598</v>
      </c>
      <c r="E273" s="156">
        <v>7527.459</v>
      </c>
      <c r="F273" s="171">
        <v>99.07</v>
      </c>
    </row>
    <row r="274" spans="1:6" ht="37.5">
      <c r="A274" s="24" t="s">
        <v>323</v>
      </c>
      <c r="B274" s="90" t="s">
        <v>690</v>
      </c>
      <c r="C274" s="94">
        <v>200</v>
      </c>
      <c r="D274" s="156">
        <f>D275</f>
        <v>788.48</v>
      </c>
      <c r="E274" s="156">
        <f>E275</f>
        <v>332.528</v>
      </c>
      <c r="F274" s="171">
        <v>42.17</v>
      </c>
    </row>
    <row r="275" spans="1:6" ht="37.5">
      <c r="A275" s="24" t="s">
        <v>454</v>
      </c>
      <c r="B275" s="90" t="s">
        <v>690</v>
      </c>
      <c r="C275" s="94">
        <v>240</v>
      </c>
      <c r="D275" s="156">
        <v>788.48</v>
      </c>
      <c r="E275" s="156">
        <v>332.528</v>
      </c>
      <c r="F275" s="171">
        <v>42.17</v>
      </c>
    </row>
    <row r="276" spans="1:6" ht="64.5" customHeight="1">
      <c r="A276" s="26" t="s">
        <v>487</v>
      </c>
      <c r="B276" s="88" t="s">
        <v>691</v>
      </c>
      <c r="C276" s="92"/>
      <c r="D276" s="150">
        <f>SUM(D277+D279+D281)</f>
        <v>15069.3</v>
      </c>
      <c r="E276" s="150">
        <f>SUM(E277+E279+E281)</f>
        <v>13793.676</v>
      </c>
      <c r="F276" s="141">
        <v>91.53</v>
      </c>
    </row>
    <row r="277" spans="1:6" ht="95.25" customHeight="1">
      <c r="A277" s="27" t="s">
        <v>396</v>
      </c>
      <c r="B277" s="90" t="s">
        <v>691</v>
      </c>
      <c r="C277" s="94">
        <v>100</v>
      </c>
      <c r="D277" s="156">
        <f>D278</f>
        <v>12259.3</v>
      </c>
      <c r="E277" s="156">
        <f>E278</f>
        <v>11700.909</v>
      </c>
      <c r="F277" s="171">
        <v>95.45</v>
      </c>
    </row>
    <row r="278" spans="1:6" ht="20.25">
      <c r="A278" s="27" t="s">
        <v>459</v>
      </c>
      <c r="B278" s="90" t="s">
        <v>691</v>
      </c>
      <c r="C278" s="94">
        <v>110</v>
      </c>
      <c r="D278" s="156">
        <v>12259.3</v>
      </c>
      <c r="E278" s="156">
        <v>11700.909</v>
      </c>
      <c r="F278" s="171">
        <v>95.45</v>
      </c>
    </row>
    <row r="279" spans="1:6" ht="37.5">
      <c r="A279" s="27" t="s">
        <v>323</v>
      </c>
      <c r="B279" s="90" t="s">
        <v>691</v>
      </c>
      <c r="C279" s="94">
        <v>200</v>
      </c>
      <c r="D279" s="156">
        <f>D280</f>
        <v>2479.3</v>
      </c>
      <c r="E279" s="156">
        <f>E280</f>
        <v>1822.645</v>
      </c>
      <c r="F279" s="171">
        <v>73.51</v>
      </c>
    </row>
    <row r="280" spans="1:6" ht="37.5">
      <c r="A280" s="27" t="s">
        <v>454</v>
      </c>
      <c r="B280" s="90" t="s">
        <v>691</v>
      </c>
      <c r="C280" s="94">
        <v>240</v>
      </c>
      <c r="D280" s="156">
        <v>2479.3</v>
      </c>
      <c r="E280" s="156">
        <v>1822.645</v>
      </c>
      <c r="F280" s="171">
        <v>73.51</v>
      </c>
    </row>
    <row r="281" spans="1:6" ht="20.25">
      <c r="A281" s="27" t="s">
        <v>314</v>
      </c>
      <c r="B281" s="90" t="s">
        <v>691</v>
      </c>
      <c r="C281" s="94">
        <v>800</v>
      </c>
      <c r="D281" s="156">
        <f>D282</f>
        <v>330.7</v>
      </c>
      <c r="E281" s="156">
        <f>E282</f>
        <v>270.122</v>
      </c>
      <c r="F281" s="171">
        <v>81.68</v>
      </c>
    </row>
    <row r="282" spans="1:6" ht="20.25">
      <c r="A282" s="27" t="s">
        <v>458</v>
      </c>
      <c r="B282" s="90" t="s">
        <v>691</v>
      </c>
      <c r="C282" s="94">
        <v>850</v>
      </c>
      <c r="D282" s="156">
        <v>330.7</v>
      </c>
      <c r="E282" s="156">
        <v>270.122</v>
      </c>
      <c r="F282" s="171">
        <v>81.68</v>
      </c>
    </row>
    <row r="283" spans="1:6" ht="42" customHeight="1">
      <c r="A283" s="28" t="s">
        <v>66</v>
      </c>
      <c r="B283" s="96" t="s">
        <v>24</v>
      </c>
      <c r="C283" s="97"/>
      <c r="D283" s="150">
        <f>SUM(D285+D292)</f>
        <v>32510.7</v>
      </c>
      <c r="E283" s="150">
        <f>SUM(E285+E292)</f>
        <v>26934.639</v>
      </c>
      <c r="F283" s="141">
        <v>82.85</v>
      </c>
    </row>
    <row r="284" spans="1:6" ht="20.25" customHeight="1">
      <c r="A284" s="28" t="s">
        <v>313</v>
      </c>
      <c r="B284" s="96"/>
      <c r="C284" s="97"/>
      <c r="D284" s="93"/>
      <c r="E284" s="150"/>
      <c r="F284" s="93"/>
    </row>
    <row r="285" spans="1:6" ht="40.5" customHeight="1">
      <c r="A285" s="28" t="s">
        <v>683</v>
      </c>
      <c r="B285" s="96" t="s">
        <v>25</v>
      </c>
      <c r="C285" s="97"/>
      <c r="D285" s="150">
        <f>SUM(D286)</f>
        <v>20070</v>
      </c>
      <c r="E285" s="150">
        <f>SUM(E286)</f>
        <v>19164.287</v>
      </c>
      <c r="F285" s="141">
        <v>95.49</v>
      </c>
    </row>
    <row r="286" spans="1:6" ht="96" customHeight="1">
      <c r="A286" s="28" t="s">
        <v>26</v>
      </c>
      <c r="B286" s="96" t="s">
        <v>27</v>
      </c>
      <c r="C286" s="97"/>
      <c r="D286" s="150">
        <f>SUM(D287)</f>
        <v>20070</v>
      </c>
      <c r="E286" s="150">
        <f>SUM(E287)</f>
        <v>19164.287</v>
      </c>
      <c r="F286" s="141">
        <v>95.49</v>
      </c>
    </row>
    <row r="287" spans="1:6" ht="45.75" customHeight="1">
      <c r="A287" s="22" t="s">
        <v>403</v>
      </c>
      <c r="B287" s="96" t="s">
        <v>28</v>
      </c>
      <c r="C287" s="98"/>
      <c r="D287" s="150">
        <f>D288+D290</f>
        <v>20070</v>
      </c>
      <c r="E287" s="150">
        <f>E288+E290</f>
        <v>19164.287</v>
      </c>
      <c r="F287" s="141">
        <v>95.49</v>
      </c>
    </row>
    <row r="288" spans="1:6" ht="37.5">
      <c r="A288" s="24" t="s">
        <v>323</v>
      </c>
      <c r="B288" s="99" t="s">
        <v>28</v>
      </c>
      <c r="C288" s="98" t="s">
        <v>316</v>
      </c>
      <c r="D288" s="156">
        <f>D289</f>
        <v>300</v>
      </c>
      <c r="E288" s="156">
        <f>E289</f>
        <v>142.741</v>
      </c>
      <c r="F288" s="171">
        <v>47.58</v>
      </c>
    </row>
    <row r="289" spans="1:6" ht="37.5">
      <c r="A289" s="24" t="s">
        <v>454</v>
      </c>
      <c r="B289" s="99" t="s">
        <v>28</v>
      </c>
      <c r="C289" s="98" t="s">
        <v>317</v>
      </c>
      <c r="D289" s="156">
        <v>300</v>
      </c>
      <c r="E289" s="156">
        <v>142.741</v>
      </c>
      <c r="F289" s="171">
        <v>47.58</v>
      </c>
    </row>
    <row r="290" spans="1:6" ht="20.25">
      <c r="A290" s="24" t="s">
        <v>324</v>
      </c>
      <c r="B290" s="99" t="s">
        <v>28</v>
      </c>
      <c r="C290" s="98" t="s">
        <v>325</v>
      </c>
      <c r="D290" s="156">
        <f>D291</f>
        <v>19770</v>
      </c>
      <c r="E290" s="156">
        <f>E291</f>
        <v>19021.546</v>
      </c>
      <c r="F290" s="171">
        <v>96.21</v>
      </c>
    </row>
    <row r="291" spans="1:6" ht="37.5">
      <c r="A291" s="24" t="s">
        <v>484</v>
      </c>
      <c r="B291" s="99" t="s">
        <v>28</v>
      </c>
      <c r="C291" s="98" t="s">
        <v>445</v>
      </c>
      <c r="D291" s="156">
        <v>19770</v>
      </c>
      <c r="E291" s="156">
        <v>19021.546</v>
      </c>
      <c r="F291" s="171">
        <v>96.21</v>
      </c>
    </row>
    <row r="292" spans="1:6" ht="45" customHeight="1">
      <c r="A292" s="28" t="s">
        <v>600</v>
      </c>
      <c r="B292" s="50" t="s">
        <v>67</v>
      </c>
      <c r="C292" s="62"/>
      <c r="D292" s="137">
        <f>D293+D297</f>
        <v>12440.7</v>
      </c>
      <c r="E292" s="137">
        <f>E293+E297</f>
        <v>7770.352</v>
      </c>
      <c r="F292" s="168">
        <v>62.46</v>
      </c>
    </row>
    <row r="293" spans="1:6" ht="63" customHeight="1">
      <c r="A293" s="28" t="s">
        <v>623</v>
      </c>
      <c r="B293" s="50" t="s">
        <v>68</v>
      </c>
      <c r="C293" s="62"/>
      <c r="D293" s="137">
        <f aca="true" t="shared" si="2" ref="D293:E295">D294</f>
        <v>299.7</v>
      </c>
      <c r="E293" s="137">
        <f t="shared" si="2"/>
        <v>299.7</v>
      </c>
      <c r="F293" s="130">
        <v>100</v>
      </c>
    </row>
    <row r="294" spans="1:6" ht="102.75" customHeight="1">
      <c r="A294" s="26" t="s">
        <v>584</v>
      </c>
      <c r="B294" s="50" t="s">
        <v>69</v>
      </c>
      <c r="C294" s="62"/>
      <c r="D294" s="137">
        <f t="shared" si="2"/>
        <v>299.7</v>
      </c>
      <c r="E294" s="137">
        <f t="shared" si="2"/>
        <v>299.7</v>
      </c>
      <c r="F294" s="130">
        <v>100</v>
      </c>
    </row>
    <row r="295" spans="1:6" ht="37.5">
      <c r="A295" s="34" t="s">
        <v>323</v>
      </c>
      <c r="B295" s="51" t="s">
        <v>69</v>
      </c>
      <c r="C295" s="78" t="s">
        <v>316</v>
      </c>
      <c r="D295" s="144">
        <f t="shared" si="2"/>
        <v>299.7</v>
      </c>
      <c r="E295" s="144">
        <f t="shared" si="2"/>
        <v>299.7</v>
      </c>
      <c r="F295" s="84">
        <v>100</v>
      </c>
    </row>
    <row r="296" spans="1:6" ht="37.5">
      <c r="A296" s="34" t="s">
        <v>454</v>
      </c>
      <c r="B296" s="51" t="s">
        <v>69</v>
      </c>
      <c r="C296" s="78" t="s">
        <v>317</v>
      </c>
      <c r="D296" s="144">
        <v>299.7</v>
      </c>
      <c r="E296" s="144">
        <v>299.7</v>
      </c>
      <c r="F296" s="84">
        <v>100</v>
      </c>
    </row>
    <row r="297" spans="1:6" ht="122.25" customHeight="1">
      <c r="A297" s="70" t="s">
        <v>604</v>
      </c>
      <c r="B297" s="80" t="s">
        <v>684</v>
      </c>
      <c r="C297" s="81"/>
      <c r="D297" s="131">
        <f aca="true" t="shared" si="3" ref="D297:E299">SUM(D298)</f>
        <v>12141</v>
      </c>
      <c r="E297" s="176">
        <f t="shared" si="3"/>
        <v>7470.652</v>
      </c>
      <c r="F297" s="185">
        <v>61.53</v>
      </c>
    </row>
    <row r="298" spans="1:6" ht="81" customHeight="1">
      <c r="A298" s="17" t="s">
        <v>607</v>
      </c>
      <c r="B298" s="80" t="s">
        <v>685</v>
      </c>
      <c r="C298" s="82"/>
      <c r="D298" s="131">
        <f t="shared" si="3"/>
        <v>12141</v>
      </c>
      <c r="E298" s="176">
        <f t="shared" si="3"/>
        <v>7470.652</v>
      </c>
      <c r="F298" s="185">
        <v>61.53</v>
      </c>
    </row>
    <row r="299" spans="1:6" ht="37.5">
      <c r="A299" s="30" t="s">
        <v>323</v>
      </c>
      <c r="B299" s="83" t="s">
        <v>685</v>
      </c>
      <c r="C299" s="77" t="s">
        <v>316</v>
      </c>
      <c r="D299" s="79">
        <f t="shared" si="3"/>
        <v>12141</v>
      </c>
      <c r="E299" s="144">
        <f t="shared" si="3"/>
        <v>7470.652</v>
      </c>
      <c r="F299" s="84">
        <v>61.53</v>
      </c>
    </row>
    <row r="300" spans="1:6" ht="37.5">
      <c r="A300" s="30" t="s">
        <v>454</v>
      </c>
      <c r="B300" s="83" t="s">
        <v>685</v>
      </c>
      <c r="C300" s="77" t="s">
        <v>317</v>
      </c>
      <c r="D300" s="79">
        <v>12141</v>
      </c>
      <c r="E300" s="144">
        <v>7470.652</v>
      </c>
      <c r="F300" s="84">
        <v>61.53</v>
      </c>
    </row>
    <row r="301" spans="1:6" ht="61.5" customHeight="1">
      <c r="A301" s="13" t="s">
        <v>523</v>
      </c>
      <c r="B301" s="85" t="s">
        <v>1</v>
      </c>
      <c r="C301" s="86"/>
      <c r="D301" s="143">
        <f>D303+D312+D317</f>
        <v>1373.13457</v>
      </c>
      <c r="E301" s="143">
        <f>E303+E312+E317</f>
        <v>1207.5169999999998</v>
      </c>
      <c r="F301" s="130">
        <v>87.94</v>
      </c>
    </row>
    <row r="302" spans="1:6" ht="15.75" customHeight="1">
      <c r="A302" s="27" t="s">
        <v>313</v>
      </c>
      <c r="B302" s="100"/>
      <c r="C302" s="86"/>
      <c r="D302" s="144"/>
      <c r="E302" s="144"/>
      <c r="F302" s="84"/>
    </row>
    <row r="303" spans="1:6" ht="63.75" customHeight="1">
      <c r="A303" s="16" t="s">
        <v>373</v>
      </c>
      <c r="B303" s="85" t="s">
        <v>2</v>
      </c>
      <c r="C303" s="101"/>
      <c r="D303" s="143">
        <f>SUM(D304+D308)</f>
        <v>385.13457</v>
      </c>
      <c r="E303" s="143">
        <f>SUM(E304+E308)</f>
        <v>385.135</v>
      </c>
      <c r="F303" s="130">
        <v>100</v>
      </c>
    </row>
    <row r="304" spans="1:6" ht="80.25" customHeight="1">
      <c r="A304" s="25" t="s">
        <v>3</v>
      </c>
      <c r="B304" s="85" t="s">
        <v>4</v>
      </c>
      <c r="C304" s="101"/>
      <c r="D304" s="143">
        <f aca="true" t="shared" si="4" ref="D304:E306">D305</f>
        <v>0</v>
      </c>
      <c r="E304" s="143">
        <f t="shared" si="4"/>
        <v>0</v>
      </c>
      <c r="F304" s="87"/>
    </row>
    <row r="305" spans="1:6" ht="65.25" customHeight="1">
      <c r="A305" s="26" t="s">
        <v>318</v>
      </c>
      <c r="B305" s="85" t="s">
        <v>21</v>
      </c>
      <c r="C305" s="101"/>
      <c r="D305" s="143">
        <f t="shared" si="4"/>
        <v>0</v>
      </c>
      <c r="E305" s="143">
        <f t="shared" si="4"/>
        <v>0</v>
      </c>
      <c r="F305" s="87"/>
    </row>
    <row r="306" spans="1:6" ht="24" customHeight="1">
      <c r="A306" s="24" t="s">
        <v>324</v>
      </c>
      <c r="B306" s="77" t="s">
        <v>21</v>
      </c>
      <c r="C306" s="91" t="s">
        <v>325</v>
      </c>
      <c r="D306" s="144">
        <f t="shared" si="4"/>
        <v>0</v>
      </c>
      <c r="E306" s="144">
        <f t="shared" si="4"/>
        <v>0</v>
      </c>
      <c r="F306" s="79"/>
    </row>
    <row r="307" spans="1:6" ht="40.5" customHeight="1">
      <c r="A307" s="24" t="s">
        <v>473</v>
      </c>
      <c r="B307" s="77" t="s">
        <v>21</v>
      </c>
      <c r="C307" s="91" t="s">
        <v>397</v>
      </c>
      <c r="D307" s="144">
        <v>0</v>
      </c>
      <c r="E307" s="144">
        <v>0</v>
      </c>
      <c r="F307" s="79"/>
    </row>
    <row r="308" spans="1:6" ht="82.5" customHeight="1">
      <c r="A308" s="25" t="s">
        <v>601</v>
      </c>
      <c r="B308" s="85" t="s">
        <v>22</v>
      </c>
      <c r="C308" s="89"/>
      <c r="D308" s="143">
        <f>D309</f>
        <v>385.13457</v>
      </c>
      <c r="E308" s="143">
        <f>E309</f>
        <v>385.135</v>
      </c>
      <c r="F308" s="130">
        <v>100</v>
      </c>
    </row>
    <row r="309" spans="1:6" ht="46.5" customHeight="1">
      <c r="A309" s="17" t="s">
        <v>602</v>
      </c>
      <c r="B309" s="85" t="s">
        <v>23</v>
      </c>
      <c r="C309" s="91"/>
      <c r="D309" s="143">
        <f>SUM(D310)</f>
        <v>385.13457</v>
      </c>
      <c r="E309" s="143">
        <f>SUM(E310)</f>
        <v>385.135</v>
      </c>
      <c r="F309" s="130">
        <v>100</v>
      </c>
    </row>
    <row r="310" spans="1:6" ht="40.5" customHeight="1">
      <c r="A310" s="63" t="s">
        <v>587</v>
      </c>
      <c r="B310" s="77" t="s">
        <v>23</v>
      </c>
      <c r="C310" s="91" t="s">
        <v>588</v>
      </c>
      <c r="D310" s="144">
        <f>SUM(D311)</f>
        <v>385.13457</v>
      </c>
      <c r="E310" s="144">
        <f>SUM(E311)</f>
        <v>385.135</v>
      </c>
      <c r="F310" s="84">
        <v>100</v>
      </c>
    </row>
    <row r="311" spans="1:6" ht="30" customHeight="1">
      <c r="A311" s="123" t="s">
        <v>589</v>
      </c>
      <c r="B311" s="77" t="s">
        <v>23</v>
      </c>
      <c r="C311" s="91" t="s">
        <v>590</v>
      </c>
      <c r="D311" s="144">
        <v>385.13457</v>
      </c>
      <c r="E311" s="144">
        <v>385.135</v>
      </c>
      <c r="F311" s="84">
        <v>100</v>
      </c>
    </row>
    <row r="312" spans="1:6" ht="82.5" customHeight="1">
      <c r="A312" s="70" t="s">
        <v>256</v>
      </c>
      <c r="B312" s="122" t="s">
        <v>610</v>
      </c>
      <c r="C312" s="89"/>
      <c r="D312" s="143">
        <f aca="true" t="shared" si="5" ref="D312:E315">SUM(D313)</f>
        <v>0</v>
      </c>
      <c r="E312" s="143">
        <f t="shared" si="5"/>
        <v>0</v>
      </c>
      <c r="F312" s="130">
        <v>0</v>
      </c>
    </row>
    <row r="313" spans="1:6" ht="68.25" customHeight="1">
      <c r="A313" s="64" t="s">
        <v>614</v>
      </c>
      <c r="B313" s="85" t="s">
        <v>612</v>
      </c>
      <c r="C313" s="89"/>
      <c r="D313" s="143">
        <f t="shared" si="5"/>
        <v>0</v>
      </c>
      <c r="E313" s="143">
        <f t="shared" si="5"/>
        <v>0</v>
      </c>
      <c r="F313" s="130">
        <v>0</v>
      </c>
    </row>
    <row r="314" spans="1:6" ht="75" customHeight="1">
      <c r="A314" s="22" t="s">
        <v>615</v>
      </c>
      <c r="B314" s="85" t="s">
        <v>613</v>
      </c>
      <c r="C314" s="89"/>
      <c r="D314" s="143">
        <f t="shared" si="5"/>
        <v>0</v>
      </c>
      <c r="E314" s="143">
        <f t="shared" si="5"/>
        <v>0</v>
      </c>
      <c r="F314" s="130">
        <v>0</v>
      </c>
    </row>
    <row r="315" spans="1:6" ht="51.75" customHeight="1">
      <c r="A315" s="73" t="s">
        <v>323</v>
      </c>
      <c r="B315" s="77" t="s">
        <v>613</v>
      </c>
      <c r="C315" s="91" t="s">
        <v>316</v>
      </c>
      <c r="D315" s="144">
        <f t="shared" si="5"/>
        <v>0</v>
      </c>
      <c r="E315" s="144">
        <f t="shared" si="5"/>
        <v>0</v>
      </c>
      <c r="F315" s="84">
        <v>0</v>
      </c>
    </row>
    <row r="316" spans="1:6" ht="36.75" customHeight="1">
      <c r="A316" s="73" t="s">
        <v>454</v>
      </c>
      <c r="B316" s="77" t="s">
        <v>613</v>
      </c>
      <c r="C316" s="91" t="s">
        <v>317</v>
      </c>
      <c r="D316" s="144">
        <v>0</v>
      </c>
      <c r="E316" s="144">
        <v>0</v>
      </c>
      <c r="F316" s="84">
        <v>0</v>
      </c>
    </row>
    <row r="317" spans="1:6" ht="54.75" customHeight="1">
      <c r="A317" s="152" t="s">
        <v>374</v>
      </c>
      <c r="B317" s="85" t="s">
        <v>53</v>
      </c>
      <c r="C317" s="154" t="s">
        <v>56</v>
      </c>
      <c r="D317" s="177">
        <f>SUM(D318)</f>
        <v>988</v>
      </c>
      <c r="E317" s="177">
        <f>SUM(E318)</f>
        <v>822.382</v>
      </c>
      <c r="F317" s="187">
        <v>83.24</v>
      </c>
    </row>
    <row r="318" spans="1:6" ht="118.5" customHeight="1">
      <c r="A318" s="142" t="s">
        <v>51</v>
      </c>
      <c r="B318" s="85" t="s">
        <v>54</v>
      </c>
      <c r="C318" s="154" t="s">
        <v>56</v>
      </c>
      <c r="D318" s="177">
        <f>SUM(D319+D324)</f>
        <v>988</v>
      </c>
      <c r="E318" s="177">
        <f>SUM(E319+E324)</f>
        <v>822.382</v>
      </c>
      <c r="F318" s="187">
        <v>83.24</v>
      </c>
    </row>
    <row r="319" spans="1:6" ht="90" customHeight="1">
      <c r="A319" s="21" t="s">
        <v>52</v>
      </c>
      <c r="B319" s="85" t="s">
        <v>55</v>
      </c>
      <c r="C319" s="154" t="s">
        <v>56</v>
      </c>
      <c r="D319" s="177">
        <f>SUM(D320+D322)</f>
        <v>821</v>
      </c>
      <c r="E319" s="177">
        <f>SUM(E320+E322)</f>
        <v>795.16</v>
      </c>
      <c r="F319" s="187">
        <v>96.85</v>
      </c>
    </row>
    <row r="320" spans="1:6" ht="114" customHeight="1">
      <c r="A320" s="24" t="s">
        <v>396</v>
      </c>
      <c r="B320" s="77" t="s">
        <v>55</v>
      </c>
      <c r="C320" s="107" t="s">
        <v>393</v>
      </c>
      <c r="D320" s="178">
        <f>SUM(D321)</f>
        <v>185</v>
      </c>
      <c r="E320" s="178">
        <f>SUM(E321)</f>
        <v>185</v>
      </c>
      <c r="F320" s="186">
        <v>100</v>
      </c>
    </row>
    <row r="321" spans="1:6" ht="39.75" customHeight="1">
      <c r="A321" s="23" t="s">
        <v>456</v>
      </c>
      <c r="B321" s="77" t="s">
        <v>55</v>
      </c>
      <c r="C321" s="107" t="s">
        <v>368</v>
      </c>
      <c r="D321" s="178">
        <v>185</v>
      </c>
      <c r="E321" s="178">
        <v>185</v>
      </c>
      <c r="F321" s="186">
        <v>100</v>
      </c>
    </row>
    <row r="322" spans="1:6" ht="35.25" customHeight="1">
      <c r="A322" s="27" t="s">
        <v>323</v>
      </c>
      <c r="B322" s="77" t="s">
        <v>55</v>
      </c>
      <c r="C322" s="91" t="s">
        <v>316</v>
      </c>
      <c r="D322" s="178">
        <f>SUM(D323)</f>
        <v>636</v>
      </c>
      <c r="E322" s="178">
        <f>SUM(E323)</f>
        <v>610.16</v>
      </c>
      <c r="F322" s="186">
        <v>95.94</v>
      </c>
    </row>
    <row r="323" spans="1:6" ht="52.5" customHeight="1">
      <c r="A323" s="27" t="s">
        <v>454</v>
      </c>
      <c r="B323" s="77" t="s">
        <v>55</v>
      </c>
      <c r="C323" s="91" t="s">
        <v>317</v>
      </c>
      <c r="D323" s="178">
        <v>636</v>
      </c>
      <c r="E323" s="178">
        <v>610.16</v>
      </c>
      <c r="F323" s="186">
        <v>95.94</v>
      </c>
    </row>
    <row r="324" spans="1:6" ht="106.5" customHeight="1">
      <c r="A324" s="153" t="s">
        <v>338</v>
      </c>
      <c r="B324" s="85" t="s">
        <v>339</v>
      </c>
      <c r="C324" s="155"/>
      <c r="D324" s="177">
        <f>SUM(D325)</f>
        <v>167</v>
      </c>
      <c r="E324" s="177">
        <f>SUM(E325)</f>
        <v>27.222</v>
      </c>
      <c r="F324" s="172">
        <v>16.3</v>
      </c>
    </row>
    <row r="325" spans="1:6" ht="41.25" customHeight="1">
      <c r="A325" s="27" t="s">
        <v>323</v>
      </c>
      <c r="B325" s="77" t="s">
        <v>339</v>
      </c>
      <c r="C325" s="91" t="s">
        <v>316</v>
      </c>
      <c r="D325" s="178">
        <f>SUM(D326)</f>
        <v>167</v>
      </c>
      <c r="E325" s="178">
        <f>SUM(E326)</f>
        <v>27.222</v>
      </c>
      <c r="F325" s="173">
        <v>16.3</v>
      </c>
    </row>
    <row r="326" spans="1:6" ht="41.25" customHeight="1">
      <c r="A326" s="27" t="s">
        <v>454</v>
      </c>
      <c r="B326" s="77" t="s">
        <v>339</v>
      </c>
      <c r="C326" s="91" t="s">
        <v>317</v>
      </c>
      <c r="D326" s="178">
        <v>167</v>
      </c>
      <c r="E326" s="178">
        <v>27.222</v>
      </c>
      <c r="F326" s="173">
        <v>16.3</v>
      </c>
    </row>
    <row r="327" spans="1:6" s="1" customFormat="1" ht="65.25" customHeight="1">
      <c r="A327" s="13" t="s">
        <v>266</v>
      </c>
      <c r="B327" s="102" t="s">
        <v>29</v>
      </c>
      <c r="C327" s="103"/>
      <c r="D327" s="143">
        <f>SUM(D328+D332)</f>
        <v>2274.06</v>
      </c>
      <c r="E327" s="143">
        <f>SUM(E328+E332)</f>
        <v>2274.056</v>
      </c>
      <c r="F327" s="130">
        <v>100</v>
      </c>
    </row>
    <row r="328" spans="1:6" s="1" customFormat="1" ht="60.75" customHeight="1">
      <c r="A328" s="13" t="s">
        <v>133</v>
      </c>
      <c r="B328" s="102" t="s">
        <v>30</v>
      </c>
      <c r="C328" s="103"/>
      <c r="D328" s="143">
        <f>SUM(D329)</f>
        <v>2040.76</v>
      </c>
      <c r="E328" s="143">
        <f>SUM(E329)</f>
        <v>2040.756</v>
      </c>
      <c r="F328" s="130">
        <v>100</v>
      </c>
    </row>
    <row r="329" spans="1:6" s="1" customFormat="1" ht="54.75" customHeight="1">
      <c r="A329" s="26" t="s">
        <v>292</v>
      </c>
      <c r="B329" s="102" t="s">
        <v>609</v>
      </c>
      <c r="C329" s="97"/>
      <c r="D329" s="143">
        <f>SUM(D330)</f>
        <v>2040.76</v>
      </c>
      <c r="E329" s="143">
        <f>SUM(E330)</f>
        <v>2040.756</v>
      </c>
      <c r="F329" s="130">
        <v>100</v>
      </c>
    </row>
    <row r="330" spans="1:6" s="1" customFormat="1" ht="37.5">
      <c r="A330" s="27" t="s">
        <v>323</v>
      </c>
      <c r="B330" s="77" t="s">
        <v>609</v>
      </c>
      <c r="C330" s="98">
        <v>200</v>
      </c>
      <c r="D330" s="144">
        <f>D331</f>
        <v>2040.76</v>
      </c>
      <c r="E330" s="144">
        <f>E331</f>
        <v>2040.756</v>
      </c>
      <c r="F330" s="84">
        <v>100</v>
      </c>
    </row>
    <row r="331" spans="1:6" s="1" customFormat="1" ht="37.5">
      <c r="A331" s="27" t="s">
        <v>454</v>
      </c>
      <c r="B331" s="77" t="s">
        <v>609</v>
      </c>
      <c r="C331" s="98">
        <v>240</v>
      </c>
      <c r="D331" s="144">
        <v>2040.76</v>
      </c>
      <c r="E331" s="144">
        <v>2040.756</v>
      </c>
      <c r="F331" s="84">
        <v>100</v>
      </c>
    </row>
    <row r="332" spans="1:6" s="1" customFormat="1" ht="44.25" customHeight="1">
      <c r="A332" s="13" t="s">
        <v>282</v>
      </c>
      <c r="B332" s="102" t="s">
        <v>134</v>
      </c>
      <c r="C332" s="103"/>
      <c r="D332" s="143">
        <f>SUM(D333+D337)</f>
        <v>233.3</v>
      </c>
      <c r="E332" s="143">
        <f>SUM(E333+E337)</f>
        <v>233.3</v>
      </c>
      <c r="F332" s="130">
        <v>100</v>
      </c>
    </row>
    <row r="333" spans="1:6" s="1" customFormat="1" ht="42" customHeight="1">
      <c r="A333" s="26" t="s">
        <v>291</v>
      </c>
      <c r="B333" s="102" t="s">
        <v>135</v>
      </c>
      <c r="C333" s="97"/>
      <c r="D333" s="143">
        <f>SUM(D334)</f>
        <v>233.3</v>
      </c>
      <c r="E333" s="143">
        <f>SUM(E334)</f>
        <v>233.3</v>
      </c>
      <c r="F333" s="130">
        <v>100</v>
      </c>
    </row>
    <row r="334" spans="1:6" s="1" customFormat="1" ht="42" customHeight="1">
      <c r="A334" s="27" t="s">
        <v>323</v>
      </c>
      <c r="B334" s="77" t="s">
        <v>135</v>
      </c>
      <c r="C334" s="98">
        <v>200</v>
      </c>
      <c r="D334" s="144">
        <f>D335</f>
        <v>233.3</v>
      </c>
      <c r="E334" s="144">
        <f>E335</f>
        <v>233.3</v>
      </c>
      <c r="F334" s="84">
        <v>100</v>
      </c>
    </row>
    <row r="335" spans="1:6" s="1" customFormat="1" ht="42" customHeight="1">
      <c r="A335" s="27" t="s">
        <v>454</v>
      </c>
      <c r="B335" s="77" t="s">
        <v>135</v>
      </c>
      <c r="C335" s="98">
        <v>240</v>
      </c>
      <c r="D335" s="144">
        <v>233.3</v>
      </c>
      <c r="E335" s="144">
        <v>233.3</v>
      </c>
      <c r="F335" s="84">
        <v>100</v>
      </c>
    </row>
    <row r="336" spans="1:6" ht="48" customHeight="1">
      <c r="A336" s="28" t="s">
        <v>268</v>
      </c>
      <c r="B336" s="85" t="s">
        <v>31</v>
      </c>
      <c r="C336" s="104"/>
      <c r="D336" s="143">
        <f>SUM(D338+D349+D368+D373+D378+D383)</f>
        <v>13310.580999999998</v>
      </c>
      <c r="E336" s="143">
        <f>SUM(E338+E349+E368+E373+E378+E383)</f>
        <v>13052.898</v>
      </c>
      <c r="F336" s="130">
        <v>98.06</v>
      </c>
    </row>
    <row r="337" spans="1:6" ht="15.75" customHeight="1">
      <c r="A337" s="27" t="s">
        <v>313</v>
      </c>
      <c r="B337" s="100"/>
      <c r="C337" s="98"/>
      <c r="D337" s="79"/>
      <c r="E337" s="144"/>
      <c r="F337" s="79"/>
    </row>
    <row r="338" spans="1:6" ht="42.75" customHeight="1">
      <c r="A338" s="28" t="s">
        <v>545</v>
      </c>
      <c r="B338" s="85" t="s">
        <v>32</v>
      </c>
      <c r="C338" s="98"/>
      <c r="D338" s="143">
        <f>SUM(D339)</f>
        <v>4849.35</v>
      </c>
      <c r="E338" s="143">
        <f>SUM(E339)</f>
        <v>4674.509</v>
      </c>
      <c r="F338" s="130">
        <v>96.39</v>
      </c>
    </row>
    <row r="339" spans="1:6" ht="57.75" customHeight="1">
      <c r="A339" s="28" t="s">
        <v>128</v>
      </c>
      <c r="B339" s="85" t="s">
        <v>33</v>
      </c>
      <c r="C339" s="98"/>
      <c r="D339" s="143">
        <f>SUM(D340+D343+D346)</f>
        <v>4849.35</v>
      </c>
      <c r="E339" s="143">
        <f>SUM(E340+E343+E346)</f>
        <v>4674.509</v>
      </c>
      <c r="F339" s="130">
        <v>96.39</v>
      </c>
    </row>
    <row r="340" spans="1:6" ht="48.75" customHeight="1">
      <c r="A340" s="26" t="s">
        <v>552</v>
      </c>
      <c r="B340" s="85" t="s">
        <v>34</v>
      </c>
      <c r="C340" s="97"/>
      <c r="D340" s="143">
        <f>SUM(D341)</f>
        <v>318.37</v>
      </c>
      <c r="E340" s="143">
        <f>SUM(E341)</f>
        <v>268.363</v>
      </c>
      <c r="F340" s="130">
        <v>84.29</v>
      </c>
    </row>
    <row r="341" spans="1:6" ht="37.5">
      <c r="A341" s="27" t="s">
        <v>323</v>
      </c>
      <c r="B341" s="85" t="s">
        <v>34</v>
      </c>
      <c r="C341" s="98" t="s">
        <v>316</v>
      </c>
      <c r="D341" s="144">
        <f>D342</f>
        <v>318.37</v>
      </c>
      <c r="E341" s="144">
        <f>E342</f>
        <v>268.363</v>
      </c>
      <c r="F341" s="84">
        <v>84.29</v>
      </c>
    </row>
    <row r="342" spans="1:6" ht="37.5">
      <c r="A342" s="27" t="s">
        <v>454</v>
      </c>
      <c r="B342" s="85" t="s">
        <v>34</v>
      </c>
      <c r="C342" s="98" t="s">
        <v>317</v>
      </c>
      <c r="D342" s="144">
        <v>318.37</v>
      </c>
      <c r="E342" s="144">
        <v>268.363</v>
      </c>
      <c r="F342" s="84">
        <v>84.29</v>
      </c>
    </row>
    <row r="343" spans="1:6" ht="39">
      <c r="A343" s="26" t="s">
        <v>173</v>
      </c>
      <c r="B343" s="85" t="s">
        <v>172</v>
      </c>
      <c r="C343" s="98"/>
      <c r="D343" s="143">
        <f>SUM(D344)</f>
        <v>630.98</v>
      </c>
      <c r="E343" s="143">
        <f>SUM(E344)</f>
        <v>630.975</v>
      </c>
      <c r="F343" s="130">
        <v>100</v>
      </c>
    </row>
    <row r="344" spans="1:6" ht="37.5">
      <c r="A344" s="27" t="s">
        <v>323</v>
      </c>
      <c r="B344" s="77" t="s">
        <v>172</v>
      </c>
      <c r="C344" s="98" t="s">
        <v>316</v>
      </c>
      <c r="D344" s="144">
        <f>SUM(D345)</f>
        <v>630.98</v>
      </c>
      <c r="E344" s="144">
        <f>SUM(E345)</f>
        <v>630.975</v>
      </c>
      <c r="F344" s="84">
        <v>100</v>
      </c>
    </row>
    <row r="345" spans="1:6" ht="45" customHeight="1">
      <c r="A345" s="27" t="s">
        <v>454</v>
      </c>
      <c r="B345" s="77" t="s">
        <v>172</v>
      </c>
      <c r="C345" s="98" t="s">
        <v>317</v>
      </c>
      <c r="D345" s="144">
        <v>630.98</v>
      </c>
      <c r="E345" s="144">
        <v>630.975</v>
      </c>
      <c r="F345" s="79">
        <v>100</v>
      </c>
    </row>
    <row r="346" spans="1:6" ht="87.75" customHeight="1">
      <c r="A346" s="26" t="s">
        <v>175</v>
      </c>
      <c r="B346" s="85" t="s">
        <v>174</v>
      </c>
      <c r="C346" s="97"/>
      <c r="D346" s="143">
        <f>SUM(D347)</f>
        <v>3900</v>
      </c>
      <c r="E346" s="143">
        <f>SUM(E347)</f>
        <v>3775.171</v>
      </c>
      <c r="F346" s="84">
        <v>96.8</v>
      </c>
    </row>
    <row r="347" spans="1:6" ht="45" customHeight="1">
      <c r="A347" s="27" t="s">
        <v>323</v>
      </c>
      <c r="B347" s="77" t="s">
        <v>174</v>
      </c>
      <c r="C347" s="98" t="s">
        <v>316</v>
      </c>
      <c r="D347" s="144">
        <f>SUM(D348)</f>
        <v>3900</v>
      </c>
      <c r="E347" s="144">
        <f>SUM(E348)</f>
        <v>3775.171</v>
      </c>
      <c r="F347" s="84">
        <v>96.8</v>
      </c>
    </row>
    <row r="348" spans="1:6" ht="45" customHeight="1">
      <c r="A348" s="27" t="s">
        <v>454</v>
      </c>
      <c r="B348" s="77" t="s">
        <v>174</v>
      </c>
      <c r="C348" s="98" t="s">
        <v>317</v>
      </c>
      <c r="D348" s="144">
        <v>3900</v>
      </c>
      <c r="E348" s="144">
        <v>3775.171</v>
      </c>
      <c r="F348" s="84">
        <v>96.8</v>
      </c>
    </row>
    <row r="349" spans="1:6" ht="75" customHeight="1">
      <c r="A349" s="28" t="s">
        <v>375</v>
      </c>
      <c r="B349" s="85" t="s">
        <v>35</v>
      </c>
      <c r="C349" s="104"/>
      <c r="D349" s="143">
        <f>SUM(D350+D358+D362)</f>
        <v>6964.186</v>
      </c>
      <c r="E349" s="143">
        <f>SUM(E350+E358+E362)</f>
        <v>6900.706</v>
      </c>
      <c r="F349" s="130">
        <v>99.09</v>
      </c>
    </row>
    <row r="350" spans="1:6" ht="99" customHeight="1">
      <c r="A350" s="64" t="s">
        <v>127</v>
      </c>
      <c r="B350" s="96" t="s">
        <v>36</v>
      </c>
      <c r="C350" s="104"/>
      <c r="D350" s="143">
        <f>SUM(D351)</f>
        <v>593.5459999999999</v>
      </c>
      <c r="E350" s="143">
        <f>SUM(E351)</f>
        <v>531.019</v>
      </c>
      <c r="F350" s="130">
        <v>89.47</v>
      </c>
    </row>
    <row r="351" spans="1:6" ht="81" customHeight="1">
      <c r="A351" s="26" t="s">
        <v>405</v>
      </c>
      <c r="B351" s="96" t="s">
        <v>230</v>
      </c>
      <c r="C351" s="97"/>
      <c r="D351" s="143">
        <f>SUM(D352+D355)</f>
        <v>593.5459999999999</v>
      </c>
      <c r="E351" s="143">
        <f>SUM(E352+E355)</f>
        <v>531.019</v>
      </c>
      <c r="F351" s="130">
        <v>89.47</v>
      </c>
    </row>
    <row r="352" spans="1:6" ht="56.25">
      <c r="A352" s="35" t="s">
        <v>554</v>
      </c>
      <c r="B352" s="99" t="s">
        <v>37</v>
      </c>
      <c r="C352" s="98"/>
      <c r="D352" s="144">
        <f>SUM(D353)</f>
        <v>531.02</v>
      </c>
      <c r="E352" s="144">
        <f>SUM(E353)</f>
        <v>531.019</v>
      </c>
      <c r="F352" s="84">
        <v>100</v>
      </c>
    </row>
    <row r="353" spans="1:6" ht="37.5">
      <c r="A353" s="34" t="s">
        <v>323</v>
      </c>
      <c r="B353" s="99" t="s">
        <v>37</v>
      </c>
      <c r="C353" s="104" t="s">
        <v>316</v>
      </c>
      <c r="D353" s="144">
        <f>SUM(D354)</f>
        <v>531.02</v>
      </c>
      <c r="E353" s="144">
        <f>SUM(E354)</f>
        <v>531.019</v>
      </c>
      <c r="F353" s="84">
        <v>100</v>
      </c>
    </row>
    <row r="354" spans="1:6" ht="37.5">
      <c r="A354" s="34" t="s">
        <v>454</v>
      </c>
      <c r="B354" s="99" t="s">
        <v>37</v>
      </c>
      <c r="C354" s="104" t="s">
        <v>317</v>
      </c>
      <c r="D354" s="144">
        <v>531.02</v>
      </c>
      <c r="E354" s="144">
        <v>531.019</v>
      </c>
      <c r="F354" s="84">
        <v>100</v>
      </c>
    </row>
    <row r="355" spans="1:6" ht="75">
      <c r="A355" s="35" t="s">
        <v>358</v>
      </c>
      <c r="B355" s="99" t="s">
        <v>38</v>
      </c>
      <c r="C355" s="104"/>
      <c r="D355" s="144">
        <f>SUM(D356)</f>
        <v>62.526</v>
      </c>
      <c r="E355" s="144">
        <f>SUM(E356)</f>
        <v>0</v>
      </c>
      <c r="F355" s="84">
        <v>0</v>
      </c>
    </row>
    <row r="356" spans="1:6" ht="26.25" customHeight="1">
      <c r="A356" s="34" t="s">
        <v>314</v>
      </c>
      <c r="B356" s="99" t="s">
        <v>38</v>
      </c>
      <c r="C356" s="104">
        <v>800</v>
      </c>
      <c r="D356" s="144">
        <f>SUM(D357)</f>
        <v>62.526</v>
      </c>
      <c r="E356" s="144">
        <f>SUM(E357)</f>
        <v>0</v>
      </c>
      <c r="F356" s="84">
        <v>0</v>
      </c>
    </row>
    <row r="357" spans="1:6" ht="20.25">
      <c r="A357" s="34" t="s">
        <v>480</v>
      </c>
      <c r="B357" s="99" t="s">
        <v>38</v>
      </c>
      <c r="C357" s="104">
        <v>870</v>
      </c>
      <c r="D357" s="144">
        <v>62.526</v>
      </c>
      <c r="E357" s="144">
        <v>0</v>
      </c>
      <c r="F357" s="84">
        <v>0</v>
      </c>
    </row>
    <row r="358" spans="1:6" ht="37.5" customHeight="1">
      <c r="A358" s="28" t="s">
        <v>267</v>
      </c>
      <c r="B358" s="96" t="s">
        <v>71</v>
      </c>
      <c r="C358" s="104"/>
      <c r="D358" s="130">
        <f aca="true" t="shared" si="6" ref="D358:E360">SUM(D359)</f>
        <v>86.95</v>
      </c>
      <c r="E358" s="143">
        <f t="shared" si="6"/>
        <v>86.95</v>
      </c>
      <c r="F358" s="130">
        <v>100</v>
      </c>
    </row>
    <row r="359" spans="1:6" ht="77.25" customHeight="1">
      <c r="A359" s="22" t="s">
        <v>46</v>
      </c>
      <c r="B359" s="96" t="s">
        <v>39</v>
      </c>
      <c r="C359" s="97"/>
      <c r="D359" s="130">
        <f t="shared" si="6"/>
        <v>86.95</v>
      </c>
      <c r="E359" s="143">
        <f t="shared" si="6"/>
        <v>86.95</v>
      </c>
      <c r="F359" s="130">
        <v>100</v>
      </c>
    </row>
    <row r="360" spans="1:6" ht="37.5">
      <c r="A360" s="34" t="s">
        <v>323</v>
      </c>
      <c r="B360" s="99" t="s">
        <v>39</v>
      </c>
      <c r="C360" s="98">
        <v>200</v>
      </c>
      <c r="D360" s="84">
        <f t="shared" si="6"/>
        <v>86.95</v>
      </c>
      <c r="E360" s="144">
        <f t="shared" si="6"/>
        <v>86.95</v>
      </c>
      <c r="F360" s="84">
        <v>100</v>
      </c>
    </row>
    <row r="361" spans="1:6" ht="37.5">
      <c r="A361" s="34" t="s">
        <v>454</v>
      </c>
      <c r="B361" s="99" t="s">
        <v>39</v>
      </c>
      <c r="C361" s="98">
        <v>240</v>
      </c>
      <c r="D361" s="84">
        <v>86.95</v>
      </c>
      <c r="E361" s="144">
        <v>86.95</v>
      </c>
      <c r="F361" s="84">
        <v>100</v>
      </c>
    </row>
    <row r="362" spans="1:6" ht="80.25" customHeight="1">
      <c r="A362" s="28" t="s">
        <v>70</v>
      </c>
      <c r="B362" s="96" t="s">
        <v>72</v>
      </c>
      <c r="C362" s="98"/>
      <c r="D362" s="143">
        <f>SUM(D363)</f>
        <v>6283.69</v>
      </c>
      <c r="E362" s="143">
        <f>SUM(E363)</f>
        <v>6282.737</v>
      </c>
      <c r="F362" s="130">
        <v>99.98</v>
      </c>
    </row>
    <row r="363" spans="1:6" ht="65.25" customHeight="1">
      <c r="A363" s="26" t="s">
        <v>293</v>
      </c>
      <c r="B363" s="96" t="s">
        <v>74</v>
      </c>
      <c r="C363" s="103"/>
      <c r="D363" s="143">
        <f>SUM(D364+D366)</f>
        <v>6283.69</v>
      </c>
      <c r="E363" s="143">
        <f>SUM(E364+E366)</f>
        <v>6282.737</v>
      </c>
      <c r="F363" s="130">
        <v>99.98</v>
      </c>
    </row>
    <row r="364" spans="1:6" ht="99" customHeight="1">
      <c r="A364" s="27" t="s">
        <v>396</v>
      </c>
      <c r="B364" s="99" t="s">
        <v>74</v>
      </c>
      <c r="C364" s="98" t="s">
        <v>393</v>
      </c>
      <c r="D364" s="144">
        <f>SUM(D365)</f>
        <v>6276.21</v>
      </c>
      <c r="E364" s="144">
        <f>SUM(E365)</f>
        <v>6275.841</v>
      </c>
      <c r="F364" s="84">
        <v>99.99</v>
      </c>
    </row>
    <row r="365" spans="1:6" ht="31.5" customHeight="1">
      <c r="A365" s="27" t="s">
        <v>459</v>
      </c>
      <c r="B365" s="99" t="s">
        <v>74</v>
      </c>
      <c r="C365" s="98" t="s">
        <v>394</v>
      </c>
      <c r="D365" s="144">
        <v>6276.21</v>
      </c>
      <c r="E365" s="144">
        <v>6275.841</v>
      </c>
      <c r="F365" s="84">
        <v>99.99</v>
      </c>
    </row>
    <row r="366" spans="1:6" ht="43.5" customHeight="1">
      <c r="A366" s="34" t="s">
        <v>323</v>
      </c>
      <c r="B366" s="99" t="s">
        <v>74</v>
      </c>
      <c r="C366" s="98" t="s">
        <v>316</v>
      </c>
      <c r="D366" s="144">
        <f>SUM(D367)</f>
        <v>7.48</v>
      </c>
      <c r="E366" s="144">
        <f>SUM(E367)</f>
        <v>6.896</v>
      </c>
      <c r="F366" s="84">
        <v>92.19</v>
      </c>
    </row>
    <row r="367" spans="1:6" ht="53.25" customHeight="1">
      <c r="A367" s="34" t="s">
        <v>454</v>
      </c>
      <c r="B367" s="99" t="s">
        <v>74</v>
      </c>
      <c r="C367" s="98" t="s">
        <v>317</v>
      </c>
      <c r="D367" s="144">
        <v>7.48</v>
      </c>
      <c r="E367" s="144">
        <v>6.896</v>
      </c>
      <c r="F367" s="84">
        <v>92.19</v>
      </c>
    </row>
    <row r="368" spans="1:6" ht="78" customHeight="1">
      <c r="A368" s="64" t="s">
        <v>546</v>
      </c>
      <c r="B368" s="96" t="s">
        <v>47</v>
      </c>
      <c r="C368" s="98"/>
      <c r="D368" s="143">
        <f aca="true" t="shared" si="7" ref="D368:E371">SUM(D369)</f>
        <v>329.085</v>
      </c>
      <c r="E368" s="143">
        <f t="shared" si="7"/>
        <v>309.734</v>
      </c>
      <c r="F368" s="143">
        <v>94.12</v>
      </c>
    </row>
    <row r="369" spans="1:6" ht="135.75" customHeight="1">
      <c r="A369" s="28" t="s">
        <v>447</v>
      </c>
      <c r="B369" s="96" t="s">
        <v>73</v>
      </c>
      <c r="C369" s="97"/>
      <c r="D369" s="143">
        <f t="shared" si="7"/>
        <v>329.085</v>
      </c>
      <c r="E369" s="143">
        <f t="shared" si="7"/>
        <v>309.734</v>
      </c>
      <c r="F369" s="143">
        <v>94.12</v>
      </c>
    </row>
    <row r="370" spans="1:6" ht="47.25" customHeight="1">
      <c r="A370" s="26" t="s">
        <v>507</v>
      </c>
      <c r="B370" s="96" t="s">
        <v>508</v>
      </c>
      <c r="C370" s="97"/>
      <c r="D370" s="143">
        <f t="shared" si="7"/>
        <v>329.085</v>
      </c>
      <c r="E370" s="143">
        <f t="shared" si="7"/>
        <v>309.734</v>
      </c>
      <c r="F370" s="143">
        <v>94.12</v>
      </c>
    </row>
    <row r="371" spans="1:6" ht="38.25" customHeight="1">
      <c r="A371" s="34" t="s">
        <v>323</v>
      </c>
      <c r="B371" s="99" t="s">
        <v>508</v>
      </c>
      <c r="C371" s="98">
        <v>200</v>
      </c>
      <c r="D371" s="144">
        <f t="shared" si="7"/>
        <v>329.085</v>
      </c>
      <c r="E371" s="144">
        <f t="shared" si="7"/>
        <v>309.734</v>
      </c>
      <c r="F371" s="144">
        <v>94.12</v>
      </c>
    </row>
    <row r="372" spans="1:6" ht="38.25" customHeight="1">
      <c r="A372" s="34" t="s">
        <v>454</v>
      </c>
      <c r="B372" s="99" t="s">
        <v>508</v>
      </c>
      <c r="C372" s="98">
        <v>240</v>
      </c>
      <c r="D372" s="144">
        <v>329.085</v>
      </c>
      <c r="E372" s="144">
        <v>309.734</v>
      </c>
      <c r="F372" s="144">
        <v>94.12</v>
      </c>
    </row>
    <row r="373" spans="1:6" ht="74.25" customHeight="1">
      <c r="A373" s="28" t="s">
        <v>176</v>
      </c>
      <c r="B373" s="96" t="s">
        <v>177</v>
      </c>
      <c r="C373" s="97"/>
      <c r="D373" s="143">
        <f aca="true" t="shared" si="8" ref="D373:E376">SUM(D374)</f>
        <v>569.39</v>
      </c>
      <c r="E373" s="143">
        <f>SUM(E374)</f>
        <v>569.384</v>
      </c>
      <c r="F373" s="130">
        <v>100</v>
      </c>
    </row>
    <row r="374" spans="1:6" ht="38.25" customHeight="1">
      <c r="A374" s="28" t="s">
        <v>180</v>
      </c>
      <c r="B374" s="96" t="s">
        <v>178</v>
      </c>
      <c r="C374" s="97"/>
      <c r="D374" s="143">
        <f t="shared" si="8"/>
        <v>569.39</v>
      </c>
      <c r="E374" s="143">
        <f t="shared" si="8"/>
        <v>569.384</v>
      </c>
      <c r="F374" s="130">
        <v>100</v>
      </c>
    </row>
    <row r="375" spans="1:6" ht="72" customHeight="1">
      <c r="A375" s="26" t="s">
        <v>181</v>
      </c>
      <c r="B375" s="96" t="s">
        <v>179</v>
      </c>
      <c r="C375" s="97"/>
      <c r="D375" s="143">
        <f t="shared" si="8"/>
        <v>569.39</v>
      </c>
      <c r="E375" s="143">
        <f t="shared" si="8"/>
        <v>569.384</v>
      </c>
      <c r="F375" s="130">
        <v>100</v>
      </c>
    </row>
    <row r="376" spans="1:6" ht="38.25" customHeight="1">
      <c r="A376" s="34" t="s">
        <v>323</v>
      </c>
      <c r="B376" s="99" t="s">
        <v>179</v>
      </c>
      <c r="C376" s="98" t="s">
        <v>316</v>
      </c>
      <c r="D376" s="144">
        <f t="shared" si="8"/>
        <v>569.39</v>
      </c>
      <c r="E376" s="144">
        <f t="shared" si="8"/>
        <v>569.384</v>
      </c>
      <c r="F376" s="84">
        <v>100</v>
      </c>
    </row>
    <row r="377" spans="1:6" ht="38.25" customHeight="1">
      <c r="A377" s="34" t="s">
        <v>454</v>
      </c>
      <c r="B377" s="99" t="s">
        <v>179</v>
      </c>
      <c r="C377" s="98" t="s">
        <v>317</v>
      </c>
      <c r="D377" s="144">
        <v>569.39</v>
      </c>
      <c r="E377" s="144">
        <v>569.384</v>
      </c>
      <c r="F377" s="84">
        <v>100</v>
      </c>
    </row>
    <row r="378" spans="1:6" ht="56.25" customHeight="1">
      <c r="A378" s="28" t="s">
        <v>547</v>
      </c>
      <c r="B378" s="96" t="s">
        <v>510</v>
      </c>
      <c r="C378" s="98"/>
      <c r="D378" s="143">
        <f aca="true" t="shared" si="9" ref="D378:E381">SUM(D379)</f>
        <v>542.3</v>
      </c>
      <c r="E378" s="143">
        <f t="shared" si="9"/>
        <v>542.3</v>
      </c>
      <c r="F378" s="130">
        <v>100</v>
      </c>
    </row>
    <row r="379" spans="1:6" ht="78" customHeight="1">
      <c r="A379" s="28" t="s">
        <v>509</v>
      </c>
      <c r="B379" s="96" t="s">
        <v>511</v>
      </c>
      <c r="C379" s="98"/>
      <c r="D379" s="143">
        <f t="shared" si="9"/>
        <v>542.3</v>
      </c>
      <c r="E379" s="143">
        <f t="shared" si="9"/>
        <v>542.3</v>
      </c>
      <c r="F379" s="130">
        <v>100</v>
      </c>
    </row>
    <row r="380" spans="1:6" ht="44.25" customHeight="1">
      <c r="A380" s="22" t="s">
        <v>555</v>
      </c>
      <c r="B380" s="96" t="s">
        <v>548</v>
      </c>
      <c r="C380" s="97"/>
      <c r="D380" s="143">
        <f t="shared" si="9"/>
        <v>542.3</v>
      </c>
      <c r="E380" s="143">
        <f t="shared" si="9"/>
        <v>542.3</v>
      </c>
      <c r="F380" s="130">
        <v>100</v>
      </c>
    </row>
    <row r="381" spans="1:6" ht="37.5">
      <c r="A381" s="34" t="s">
        <v>323</v>
      </c>
      <c r="B381" s="99" t="s">
        <v>548</v>
      </c>
      <c r="C381" s="98">
        <v>200</v>
      </c>
      <c r="D381" s="144">
        <f t="shared" si="9"/>
        <v>542.3</v>
      </c>
      <c r="E381" s="144">
        <f t="shared" si="9"/>
        <v>542.3</v>
      </c>
      <c r="F381" s="84">
        <v>100</v>
      </c>
    </row>
    <row r="382" spans="1:6" ht="37.5">
      <c r="A382" s="34" t="s">
        <v>454</v>
      </c>
      <c r="B382" s="99" t="s">
        <v>548</v>
      </c>
      <c r="C382" s="98">
        <v>240</v>
      </c>
      <c r="D382" s="144">
        <v>542.3</v>
      </c>
      <c r="E382" s="144">
        <v>542.3</v>
      </c>
      <c r="F382" s="84">
        <v>100</v>
      </c>
    </row>
    <row r="383" spans="1:6" ht="48" customHeight="1">
      <c r="A383" s="28" t="s">
        <v>512</v>
      </c>
      <c r="B383" s="85" t="s">
        <v>549</v>
      </c>
      <c r="C383" s="97"/>
      <c r="D383" s="143">
        <f aca="true" t="shared" si="10" ref="D383:E386">SUM(D384)</f>
        <v>56.27</v>
      </c>
      <c r="E383" s="143">
        <f t="shared" si="10"/>
        <v>56.265</v>
      </c>
      <c r="F383" s="130">
        <v>99.99</v>
      </c>
    </row>
    <row r="384" spans="1:6" ht="45" customHeight="1">
      <c r="A384" s="28" t="s">
        <v>448</v>
      </c>
      <c r="B384" s="85" t="s">
        <v>550</v>
      </c>
      <c r="C384" s="97"/>
      <c r="D384" s="143">
        <f t="shared" si="10"/>
        <v>56.27</v>
      </c>
      <c r="E384" s="143">
        <f t="shared" si="10"/>
        <v>56.265</v>
      </c>
      <c r="F384" s="130">
        <v>99.99</v>
      </c>
    </row>
    <row r="385" spans="1:6" ht="45" customHeight="1">
      <c r="A385" s="26" t="s">
        <v>483</v>
      </c>
      <c r="B385" s="85" t="s">
        <v>551</v>
      </c>
      <c r="C385" s="98"/>
      <c r="D385" s="143">
        <f t="shared" si="10"/>
        <v>56.27</v>
      </c>
      <c r="E385" s="143">
        <f t="shared" si="10"/>
        <v>56.265</v>
      </c>
      <c r="F385" s="130">
        <v>99.99</v>
      </c>
    </row>
    <row r="386" spans="1:6" ht="43.5" customHeight="1">
      <c r="A386" s="34" t="s">
        <v>323</v>
      </c>
      <c r="B386" s="77" t="s">
        <v>551</v>
      </c>
      <c r="C386" s="98">
        <v>200</v>
      </c>
      <c r="D386" s="144">
        <f t="shared" si="10"/>
        <v>56.27</v>
      </c>
      <c r="E386" s="144">
        <f t="shared" si="10"/>
        <v>56.265</v>
      </c>
      <c r="F386" s="84">
        <v>99.99</v>
      </c>
    </row>
    <row r="387" spans="1:6" ht="37.5">
      <c r="A387" s="34" t="s">
        <v>454</v>
      </c>
      <c r="B387" s="77" t="s">
        <v>551</v>
      </c>
      <c r="C387" s="98">
        <v>240</v>
      </c>
      <c r="D387" s="144">
        <v>56.27</v>
      </c>
      <c r="E387" s="144">
        <v>56.265</v>
      </c>
      <c r="F387" s="84">
        <v>99.99</v>
      </c>
    </row>
    <row r="388" spans="1:6" ht="43.5" customHeight="1">
      <c r="A388" s="28" t="s">
        <v>541</v>
      </c>
      <c r="B388" s="97" t="s">
        <v>76</v>
      </c>
      <c r="C388" s="104"/>
      <c r="D388" s="143">
        <f>SUM(D390+D398+D406)</f>
        <v>40942.7494</v>
      </c>
      <c r="E388" s="143">
        <f>SUM(E390+E398+E406)</f>
        <v>38596.806</v>
      </c>
      <c r="F388" s="130">
        <v>94.27</v>
      </c>
    </row>
    <row r="389" spans="1:6" ht="22.5" customHeight="1">
      <c r="A389" s="27" t="s">
        <v>313</v>
      </c>
      <c r="B389" s="97"/>
      <c r="C389" s="104"/>
      <c r="D389" s="87"/>
      <c r="E389" s="143"/>
      <c r="F389" s="87"/>
    </row>
    <row r="390" spans="1:6" ht="39" customHeight="1">
      <c r="A390" s="16" t="s">
        <v>269</v>
      </c>
      <c r="B390" s="97" t="s">
        <v>498</v>
      </c>
      <c r="C390" s="104"/>
      <c r="D390" s="143">
        <f>SUM(D391)</f>
        <v>3082.866</v>
      </c>
      <c r="E390" s="143">
        <f>SUM(E391)</f>
        <v>3082.857</v>
      </c>
      <c r="F390" s="130">
        <v>100</v>
      </c>
    </row>
    <row r="391" spans="1:6" ht="99.75" customHeight="1">
      <c r="A391" s="28" t="s">
        <v>449</v>
      </c>
      <c r="B391" s="97" t="s">
        <v>499</v>
      </c>
      <c r="C391" s="104"/>
      <c r="D391" s="143">
        <f>SUM(D392+D395)</f>
        <v>3082.866</v>
      </c>
      <c r="E391" s="143">
        <f>SUM(E392+E395)</f>
        <v>3082.857</v>
      </c>
      <c r="F391" s="130">
        <v>100</v>
      </c>
    </row>
    <row r="392" spans="1:6" ht="87" customHeight="1">
      <c r="A392" s="29" t="s">
        <v>406</v>
      </c>
      <c r="B392" s="97" t="s">
        <v>49</v>
      </c>
      <c r="C392" s="104"/>
      <c r="D392" s="143">
        <f>SUM(D393)</f>
        <v>82.866</v>
      </c>
      <c r="E392" s="143">
        <f>SUM(E393)</f>
        <v>82.857</v>
      </c>
      <c r="F392" s="130">
        <v>99.99</v>
      </c>
    </row>
    <row r="393" spans="1:6" ht="46.5" customHeight="1">
      <c r="A393" s="34" t="s">
        <v>323</v>
      </c>
      <c r="B393" s="98" t="s">
        <v>49</v>
      </c>
      <c r="C393" s="104" t="s">
        <v>316</v>
      </c>
      <c r="D393" s="144">
        <f>SUM(D394)</f>
        <v>82.866</v>
      </c>
      <c r="E393" s="144">
        <f>SUM(E394)</f>
        <v>82.857</v>
      </c>
      <c r="F393" s="84">
        <v>99.99</v>
      </c>
    </row>
    <row r="394" spans="1:6" ht="48" customHeight="1">
      <c r="A394" s="34" t="s">
        <v>454</v>
      </c>
      <c r="B394" s="98" t="s">
        <v>49</v>
      </c>
      <c r="C394" s="104" t="s">
        <v>317</v>
      </c>
      <c r="D394" s="144">
        <v>82.866</v>
      </c>
      <c r="E394" s="144">
        <v>82.857</v>
      </c>
      <c r="F394" s="84">
        <v>99.99</v>
      </c>
    </row>
    <row r="395" spans="1:6" ht="76.5" customHeight="1">
      <c r="A395" s="147" t="s">
        <v>189</v>
      </c>
      <c r="B395" s="97" t="s">
        <v>188</v>
      </c>
      <c r="C395" s="97"/>
      <c r="D395" s="143">
        <f>SUM(D396)</f>
        <v>3000</v>
      </c>
      <c r="E395" s="143">
        <f>SUM(E396)</f>
        <v>3000</v>
      </c>
      <c r="F395" s="130">
        <v>100</v>
      </c>
    </row>
    <row r="396" spans="1:6" ht="22.5" customHeight="1">
      <c r="A396" s="34" t="s">
        <v>492</v>
      </c>
      <c r="B396" s="98" t="s">
        <v>188</v>
      </c>
      <c r="C396" s="104" t="s">
        <v>490</v>
      </c>
      <c r="D396" s="144">
        <f>SUM(D397)</f>
        <v>3000</v>
      </c>
      <c r="E396" s="144">
        <f>SUM(E397)</f>
        <v>3000</v>
      </c>
      <c r="F396" s="84">
        <v>100</v>
      </c>
    </row>
    <row r="397" spans="1:6" ht="22.5" customHeight="1">
      <c r="A397" s="34" t="s">
        <v>190</v>
      </c>
      <c r="B397" s="98" t="s">
        <v>188</v>
      </c>
      <c r="C397" s="104" t="s">
        <v>491</v>
      </c>
      <c r="D397" s="144">
        <v>3000</v>
      </c>
      <c r="E397" s="144">
        <v>3000</v>
      </c>
      <c r="F397" s="84">
        <v>100</v>
      </c>
    </row>
    <row r="398" spans="1:6" ht="47.25" customHeight="1">
      <c r="A398" s="28" t="s">
        <v>553</v>
      </c>
      <c r="B398" s="97" t="s">
        <v>539</v>
      </c>
      <c r="C398" s="104"/>
      <c r="D398" s="143">
        <f>SUM(D399)</f>
        <v>15736.8834</v>
      </c>
      <c r="E398" s="143">
        <f>SUM(E399)</f>
        <v>14987.173</v>
      </c>
      <c r="F398" s="130">
        <v>95.24</v>
      </c>
    </row>
    <row r="399" spans="1:6" ht="81" customHeight="1">
      <c r="A399" s="28" t="s">
        <v>75</v>
      </c>
      <c r="B399" s="97" t="s">
        <v>530</v>
      </c>
      <c r="C399" s="104"/>
      <c r="D399" s="143">
        <f>SUM(D400+D403)</f>
        <v>15736.8834</v>
      </c>
      <c r="E399" s="143">
        <f>SUM(E400+E403)</f>
        <v>14987.173</v>
      </c>
      <c r="F399" s="130">
        <v>95.24</v>
      </c>
    </row>
    <row r="400" spans="1:6" ht="57" customHeight="1">
      <c r="A400" s="28" t="s">
        <v>247</v>
      </c>
      <c r="B400" s="97" t="s">
        <v>126</v>
      </c>
      <c r="C400" s="104"/>
      <c r="D400" s="143">
        <f>SUM(D401)</f>
        <v>12010.7</v>
      </c>
      <c r="E400" s="143">
        <f>SUM(E401)</f>
        <v>12010.308</v>
      </c>
      <c r="F400" s="130">
        <v>100</v>
      </c>
    </row>
    <row r="401" spans="1:6" ht="43.5" customHeight="1">
      <c r="A401" s="24" t="s">
        <v>324</v>
      </c>
      <c r="B401" s="98" t="s">
        <v>126</v>
      </c>
      <c r="C401" s="104" t="s">
        <v>325</v>
      </c>
      <c r="D401" s="144">
        <f>SUM(D402)</f>
        <v>12010.7</v>
      </c>
      <c r="E401" s="144">
        <f>SUM(E402)</f>
        <v>12010.308</v>
      </c>
      <c r="F401" s="84">
        <v>100</v>
      </c>
    </row>
    <row r="402" spans="1:6" ht="43.5" customHeight="1">
      <c r="A402" s="24" t="s">
        <v>473</v>
      </c>
      <c r="B402" s="98" t="s">
        <v>126</v>
      </c>
      <c r="C402" s="104" t="s">
        <v>397</v>
      </c>
      <c r="D402" s="144">
        <v>12010.7</v>
      </c>
      <c r="E402" s="144">
        <v>12010.308</v>
      </c>
      <c r="F402" s="84">
        <v>100</v>
      </c>
    </row>
    <row r="403" spans="1:6" ht="45" customHeight="1">
      <c r="A403" s="26" t="s">
        <v>395</v>
      </c>
      <c r="B403" s="14" t="s">
        <v>126</v>
      </c>
      <c r="C403" s="105"/>
      <c r="D403" s="143">
        <f>SUM(D404)</f>
        <v>3726.1834</v>
      </c>
      <c r="E403" s="143">
        <f>SUM(E404)</f>
        <v>2976.865</v>
      </c>
      <c r="F403" s="130">
        <v>79.89</v>
      </c>
    </row>
    <row r="404" spans="1:6" ht="20.25">
      <c r="A404" s="24" t="s">
        <v>324</v>
      </c>
      <c r="B404" s="19" t="s">
        <v>126</v>
      </c>
      <c r="C404" s="104" t="s">
        <v>325</v>
      </c>
      <c r="D404" s="144">
        <f>SUM(D405)</f>
        <v>3726.1834</v>
      </c>
      <c r="E404" s="144">
        <f>SUM(E405)</f>
        <v>2976.865</v>
      </c>
      <c r="F404" s="84">
        <v>79.89</v>
      </c>
    </row>
    <row r="405" spans="1:6" ht="37.5">
      <c r="A405" s="24" t="s">
        <v>473</v>
      </c>
      <c r="B405" s="19" t="s">
        <v>126</v>
      </c>
      <c r="C405" s="104" t="s">
        <v>397</v>
      </c>
      <c r="D405" s="144">
        <v>3726.1834</v>
      </c>
      <c r="E405" s="144">
        <v>2976.865</v>
      </c>
      <c r="F405" s="84">
        <v>79.89</v>
      </c>
    </row>
    <row r="406" spans="1:6" ht="57" customHeight="1">
      <c r="A406" s="28" t="s">
        <v>129</v>
      </c>
      <c r="B406" s="97" t="s">
        <v>531</v>
      </c>
      <c r="C406" s="97"/>
      <c r="D406" s="143">
        <f aca="true" t="shared" si="11" ref="D406:E409">SUM(D407)</f>
        <v>22123</v>
      </c>
      <c r="E406" s="143">
        <f t="shared" si="11"/>
        <v>20526.776</v>
      </c>
      <c r="F406" s="130">
        <v>92.78</v>
      </c>
    </row>
    <row r="407" spans="1:6" ht="75" customHeight="1">
      <c r="A407" s="64" t="s">
        <v>79</v>
      </c>
      <c r="B407" s="97" t="s">
        <v>532</v>
      </c>
      <c r="C407" s="97"/>
      <c r="D407" s="143">
        <f t="shared" si="11"/>
        <v>22123</v>
      </c>
      <c r="E407" s="143">
        <f t="shared" si="11"/>
        <v>20526.776</v>
      </c>
      <c r="F407" s="130">
        <v>92.78</v>
      </c>
    </row>
    <row r="408" spans="1:6" ht="80.25" customHeight="1">
      <c r="A408" s="26" t="s">
        <v>80</v>
      </c>
      <c r="B408" s="97" t="s">
        <v>638</v>
      </c>
      <c r="C408" s="105"/>
      <c r="D408" s="143">
        <f t="shared" si="11"/>
        <v>22123</v>
      </c>
      <c r="E408" s="143">
        <f t="shared" si="11"/>
        <v>20526.776</v>
      </c>
      <c r="F408" s="130">
        <v>92.78</v>
      </c>
    </row>
    <row r="409" spans="1:6" ht="37.5">
      <c r="A409" s="71" t="s">
        <v>587</v>
      </c>
      <c r="B409" s="98" t="s">
        <v>638</v>
      </c>
      <c r="C409" s="104" t="s">
        <v>588</v>
      </c>
      <c r="D409" s="144">
        <f t="shared" si="11"/>
        <v>22123</v>
      </c>
      <c r="E409" s="144">
        <f t="shared" si="11"/>
        <v>20526.776</v>
      </c>
      <c r="F409" s="84">
        <v>92.78</v>
      </c>
    </row>
    <row r="410" spans="1:6" ht="20.25">
      <c r="A410" s="72" t="s">
        <v>589</v>
      </c>
      <c r="B410" s="98" t="s">
        <v>638</v>
      </c>
      <c r="C410" s="104" t="s">
        <v>590</v>
      </c>
      <c r="D410" s="144">
        <v>22123</v>
      </c>
      <c r="E410" s="144">
        <v>20526.776</v>
      </c>
      <c r="F410" s="84">
        <v>92.78</v>
      </c>
    </row>
    <row r="411" spans="1:6" ht="56.25">
      <c r="A411" s="16" t="s">
        <v>513</v>
      </c>
      <c r="B411" s="96" t="s">
        <v>81</v>
      </c>
      <c r="C411" s="98"/>
      <c r="D411" s="143">
        <f>SUM(D413+D421+D432+D445)</f>
        <v>85522.06999999999</v>
      </c>
      <c r="E411" s="143">
        <f>SUM(E413+E421+E432+E445)</f>
        <v>80221.57800000001</v>
      </c>
      <c r="F411" s="130">
        <v>93.8</v>
      </c>
    </row>
    <row r="412" spans="1:6" ht="20.25">
      <c r="A412" s="27" t="s">
        <v>313</v>
      </c>
      <c r="B412" s="90"/>
      <c r="C412" s="98"/>
      <c r="D412" s="143"/>
      <c r="E412" s="143"/>
      <c r="F412" s="130"/>
    </row>
    <row r="413" spans="1:6" ht="20.25">
      <c r="A413" s="28" t="s">
        <v>514</v>
      </c>
      <c r="B413" s="88" t="s">
        <v>501</v>
      </c>
      <c r="C413" s="97"/>
      <c r="D413" s="143">
        <f>SUM(D414)</f>
        <v>33210.59</v>
      </c>
      <c r="E413" s="143">
        <f>SUM(E414)</f>
        <v>31314.694</v>
      </c>
      <c r="F413" s="130">
        <v>94.29</v>
      </c>
    </row>
    <row r="414" spans="1:6" ht="115.5" customHeight="1">
      <c r="A414" s="28" t="s">
        <v>515</v>
      </c>
      <c r="B414" s="88" t="s">
        <v>504</v>
      </c>
      <c r="C414" s="97"/>
      <c r="D414" s="143">
        <f>SUM(D415+D418)</f>
        <v>33210.59</v>
      </c>
      <c r="E414" s="143">
        <f>SUM(E415+E418)</f>
        <v>31314.694</v>
      </c>
      <c r="F414" s="130">
        <v>94.29</v>
      </c>
    </row>
    <row r="415" spans="1:6" ht="57.75" customHeight="1">
      <c r="A415" s="26" t="s">
        <v>516</v>
      </c>
      <c r="B415" s="88" t="s">
        <v>518</v>
      </c>
      <c r="C415" s="97"/>
      <c r="D415" s="143">
        <f>SUM(D416)</f>
        <v>27626.59</v>
      </c>
      <c r="E415" s="143">
        <f>SUM(E416)</f>
        <v>25788.583</v>
      </c>
      <c r="F415" s="130">
        <v>93.35</v>
      </c>
    </row>
    <row r="416" spans="1:6" ht="56.25" customHeight="1">
      <c r="A416" s="34" t="s">
        <v>323</v>
      </c>
      <c r="B416" s="90" t="s">
        <v>518</v>
      </c>
      <c r="C416" s="98" t="s">
        <v>316</v>
      </c>
      <c r="D416" s="144">
        <f>SUM(D417)</f>
        <v>27626.59</v>
      </c>
      <c r="E416" s="144">
        <f>SUM(E417)</f>
        <v>25788.583</v>
      </c>
      <c r="F416" s="84">
        <v>93.35</v>
      </c>
    </row>
    <row r="417" spans="1:6" ht="55.5" customHeight="1">
      <c r="A417" s="34" t="s">
        <v>454</v>
      </c>
      <c r="B417" s="90" t="s">
        <v>518</v>
      </c>
      <c r="C417" s="98" t="s">
        <v>317</v>
      </c>
      <c r="D417" s="144">
        <v>27626.59</v>
      </c>
      <c r="E417" s="144">
        <v>25788.583</v>
      </c>
      <c r="F417" s="84">
        <v>93.35</v>
      </c>
    </row>
    <row r="418" spans="1:6" ht="84.75" customHeight="1">
      <c r="A418" s="26" t="s">
        <v>42</v>
      </c>
      <c r="B418" s="96" t="s">
        <v>517</v>
      </c>
      <c r="C418" s="98"/>
      <c r="D418" s="143">
        <f>SUM(D419)</f>
        <v>5584</v>
      </c>
      <c r="E418" s="143">
        <f>SUM(E419)</f>
        <v>5526.111</v>
      </c>
      <c r="F418" s="130">
        <v>98.96</v>
      </c>
    </row>
    <row r="419" spans="1:6" ht="37.5">
      <c r="A419" s="34" t="s">
        <v>323</v>
      </c>
      <c r="B419" s="99" t="s">
        <v>517</v>
      </c>
      <c r="C419" s="98" t="s">
        <v>316</v>
      </c>
      <c r="D419" s="144">
        <f>SUM(D420)</f>
        <v>5584</v>
      </c>
      <c r="E419" s="144">
        <f>SUM(E420)</f>
        <v>5526.111</v>
      </c>
      <c r="F419" s="84">
        <v>98.96</v>
      </c>
    </row>
    <row r="420" spans="1:6" ht="37.5">
      <c r="A420" s="34" t="s">
        <v>454</v>
      </c>
      <c r="B420" s="99" t="s">
        <v>517</v>
      </c>
      <c r="C420" s="98" t="s">
        <v>317</v>
      </c>
      <c r="D420" s="144">
        <v>5584</v>
      </c>
      <c r="E420" s="144">
        <v>5526.111</v>
      </c>
      <c r="F420" s="84">
        <v>98.96</v>
      </c>
    </row>
    <row r="421" spans="1:6" ht="20.25">
      <c r="A421" s="28" t="s">
        <v>187</v>
      </c>
      <c r="B421" s="96" t="s">
        <v>182</v>
      </c>
      <c r="C421" s="98"/>
      <c r="D421" s="143">
        <f>SUM(D422)</f>
        <v>9690.4</v>
      </c>
      <c r="E421" s="143">
        <f>SUM(E422)</f>
        <v>8855.393</v>
      </c>
      <c r="F421" s="130">
        <v>91.38</v>
      </c>
    </row>
    <row r="422" spans="1:6" ht="102.75" customHeight="1">
      <c r="A422" s="28" t="s">
        <v>191</v>
      </c>
      <c r="B422" s="96" t="s">
        <v>183</v>
      </c>
      <c r="C422" s="97"/>
      <c r="D422" s="143">
        <f>SUM(D423+D426+D429)</f>
        <v>9690.4</v>
      </c>
      <c r="E422" s="143">
        <f>SUM(E423+E426+E429)</f>
        <v>8855.393</v>
      </c>
      <c r="F422" s="130">
        <v>91.38</v>
      </c>
    </row>
    <row r="423" spans="1:6" ht="78.75" customHeight="1">
      <c r="A423" s="26" t="s">
        <v>186</v>
      </c>
      <c r="B423" s="96" t="s">
        <v>184</v>
      </c>
      <c r="C423" s="98"/>
      <c r="D423" s="143">
        <f>SUM(D424)</f>
        <v>835</v>
      </c>
      <c r="E423" s="143">
        <f>SUM(E424)</f>
        <v>0</v>
      </c>
      <c r="F423" s="130">
        <v>0</v>
      </c>
    </row>
    <row r="424" spans="1:6" ht="42.75" customHeight="1">
      <c r="A424" s="34" t="s">
        <v>323</v>
      </c>
      <c r="B424" s="99" t="s">
        <v>184</v>
      </c>
      <c r="C424" s="98" t="s">
        <v>316</v>
      </c>
      <c r="D424" s="144">
        <f>SUM(D425)</f>
        <v>835</v>
      </c>
      <c r="E424" s="144">
        <f>SUM(E425)</f>
        <v>0</v>
      </c>
      <c r="F424" s="84">
        <v>0</v>
      </c>
    </row>
    <row r="425" spans="1:6" ht="37.5">
      <c r="A425" s="34" t="s">
        <v>454</v>
      </c>
      <c r="B425" s="99" t="s">
        <v>184</v>
      </c>
      <c r="C425" s="98" t="s">
        <v>317</v>
      </c>
      <c r="D425" s="144">
        <v>835</v>
      </c>
      <c r="E425" s="144">
        <v>0</v>
      </c>
      <c r="F425" s="84">
        <v>0</v>
      </c>
    </row>
    <row r="426" spans="1:6" ht="39">
      <c r="A426" s="26" t="s">
        <v>192</v>
      </c>
      <c r="B426" s="96" t="s">
        <v>185</v>
      </c>
      <c r="C426" s="97"/>
      <c r="D426" s="143">
        <f>SUM(D427)</f>
        <v>1855.4</v>
      </c>
      <c r="E426" s="143">
        <f>SUM(E427)</f>
        <v>1855.393</v>
      </c>
      <c r="F426" s="130">
        <v>100</v>
      </c>
    </row>
    <row r="427" spans="1:6" ht="37.5">
      <c r="A427" s="34" t="s">
        <v>323</v>
      </c>
      <c r="B427" s="99" t="s">
        <v>185</v>
      </c>
      <c r="C427" s="98" t="s">
        <v>316</v>
      </c>
      <c r="D427" s="144">
        <f>SUM(D428)</f>
        <v>1855.4</v>
      </c>
      <c r="E427" s="144">
        <f>SUM(E428)</f>
        <v>1855.393</v>
      </c>
      <c r="F427" s="84">
        <v>100</v>
      </c>
    </row>
    <row r="428" spans="1:6" ht="37.5">
      <c r="A428" s="34" t="s">
        <v>454</v>
      </c>
      <c r="B428" s="99" t="s">
        <v>185</v>
      </c>
      <c r="C428" s="98" t="s">
        <v>317</v>
      </c>
      <c r="D428" s="144">
        <v>1855.4</v>
      </c>
      <c r="E428" s="144">
        <v>1855.393</v>
      </c>
      <c r="F428" s="84">
        <v>100</v>
      </c>
    </row>
    <row r="429" spans="1:6" ht="78">
      <c r="A429" s="26" t="s">
        <v>19</v>
      </c>
      <c r="B429" s="96" t="s">
        <v>20</v>
      </c>
      <c r="C429" s="97"/>
      <c r="D429" s="143">
        <f>SUM(D430)</f>
        <v>7000</v>
      </c>
      <c r="E429" s="143">
        <f>SUM(E430)</f>
        <v>7000</v>
      </c>
      <c r="F429" s="130">
        <v>100</v>
      </c>
    </row>
    <row r="430" spans="1:6" ht="20.25">
      <c r="A430" s="34" t="s">
        <v>492</v>
      </c>
      <c r="B430" s="99" t="s">
        <v>20</v>
      </c>
      <c r="C430" s="98" t="s">
        <v>490</v>
      </c>
      <c r="D430" s="144">
        <f>SUM(D431)</f>
        <v>7000</v>
      </c>
      <c r="E430" s="144">
        <f>SUM(E431)</f>
        <v>7000</v>
      </c>
      <c r="F430" s="84">
        <v>100</v>
      </c>
    </row>
    <row r="431" spans="1:6" ht="20.25">
      <c r="A431" s="34" t="s">
        <v>190</v>
      </c>
      <c r="B431" s="99" t="s">
        <v>20</v>
      </c>
      <c r="C431" s="98" t="s">
        <v>491</v>
      </c>
      <c r="D431" s="144">
        <v>7000</v>
      </c>
      <c r="E431" s="144">
        <v>7000</v>
      </c>
      <c r="F431" s="84">
        <v>100</v>
      </c>
    </row>
    <row r="432" spans="1:6" ht="56.25" customHeight="1">
      <c r="A432" s="16" t="s">
        <v>114</v>
      </c>
      <c r="B432" s="96" t="s">
        <v>108</v>
      </c>
      <c r="C432" s="98"/>
      <c r="D432" s="143">
        <f>SUM(D433+D437+D441)</f>
        <v>32315.8</v>
      </c>
      <c r="E432" s="143">
        <f>SUM(E433+E437+E441)</f>
        <v>32315.762</v>
      </c>
      <c r="F432" s="130">
        <v>100</v>
      </c>
    </row>
    <row r="433" spans="1:6" ht="103.5" customHeight="1">
      <c r="A433" s="28" t="s">
        <v>115</v>
      </c>
      <c r="B433" s="96" t="s">
        <v>110</v>
      </c>
      <c r="C433" s="98"/>
      <c r="D433" s="143">
        <f aca="true" t="shared" si="12" ref="D433:E435">SUM(D434)</f>
        <v>324.8</v>
      </c>
      <c r="E433" s="143">
        <f t="shared" si="12"/>
        <v>324.762</v>
      </c>
      <c r="F433" s="130">
        <v>99.99</v>
      </c>
    </row>
    <row r="434" spans="1:6" ht="127.5" customHeight="1">
      <c r="A434" s="29" t="s">
        <v>586</v>
      </c>
      <c r="B434" s="96" t="s">
        <v>111</v>
      </c>
      <c r="C434" s="97"/>
      <c r="D434" s="143">
        <f t="shared" si="12"/>
        <v>324.8</v>
      </c>
      <c r="E434" s="143">
        <f t="shared" si="12"/>
        <v>324.762</v>
      </c>
      <c r="F434" s="130">
        <v>99.99</v>
      </c>
    </row>
    <row r="435" spans="1:6" ht="37.5">
      <c r="A435" s="34" t="s">
        <v>323</v>
      </c>
      <c r="B435" s="99" t="s">
        <v>111</v>
      </c>
      <c r="C435" s="98" t="s">
        <v>316</v>
      </c>
      <c r="D435" s="144">
        <f t="shared" si="12"/>
        <v>324.8</v>
      </c>
      <c r="E435" s="144">
        <f t="shared" si="12"/>
        <v>324.762</v>
      </c>
      <c r="F435" s="84">
        <v>99.99</v>
      </c>
    </row>
    <row r="436" spans="1:6" ht="37.5">
      <c r="A436" s="34" t="s">
        <v>454</v>
      </c>
      <c r="B436" s="99" t="s">
        <v>111</v>
      </c>
      <c r="C436" s="98" t="s">
        <v>317</v>
      </c>
      <c r="D436" s="144">
        <v>324.8</v>
      </c>
      <c r="E436" s="144">
        <v>324.762</v>
      </c>
      <c r="F436" s="84">
        <v>99.99</v>
      </c>
    </row>
    <row r="437" spans="1:6" ht="57" customHeight="1">
      <c r="A437" s="28" t="s">
        <v>109</v>
      </c>
      <c r="B437" s="96" t="s">
        <v>112</v>
      </c>
      <c r="C437" s="98"/>
      <c r="D437" s="143">
        <f aca="true" t="shared" si="13" ref="D437:E439">SUM(D438)</f>
        <v>0</v>
      </c>
      <c r="E437" s="143">
        <f t="shared" si="13"/>
        <v>0</v>
      </c>
      <c r="F437" s="130">
        <v>0</v>
      </c>
    </row>
    <row r="438" spans="1:6" ht="72.75" customHeight="1">
      <c r="A438" s="26" t="s">
        <v>500</v>
      </c>
      <c r="B438" s="14" t="s">
        <v>113</v>
      </c>
      <c r="C438" s="98"/>
      <c r="D438" s="143">
        <f t="shared" si="13"/>
        <v>0</v>
      </c>
      <c r="E438" s="143">
        <f t="shared" si="13"/>
        <v>0</v>
      </c>
      <c r="F438" s="130">
        <v>0</v>
      </c>
    </row>
    <row r="439" spans="1:6" ht="37.5">
      <c r="A439" s="34" t="s">
        <v>323</v>
      </c>
      <c r="B439" s="19" t="s">
        <v>113</v>
      </c>
      <c r="C439" s="98" t="s">
        <v>316</v>
      </c>
      <c r="D439" s="144">
        <f t="shared" si="13"/>
        <v>0</v>
      </c>
      <c r="E439" s="144">
        <f t="shared" si="13"/>
        <v>0</v>
      </c>
      <c r="F439" s="84">
        <v>0</v>
      </c>
    </row>
    <row r="440" spans="1:6" ht="37.5">
      <c r="A440" s="34" t="s">
        <v>454</v>
      </c>
      <c r="B440" s="19" t="s">
        <v>113</v>
      </c>
      <c r="C440" s="98" t="s">
        <v>317</v>
      </c>
      <c r="D440" s="144">
        <v>0</v>
      </c>
      <c r="E440" s="144">
        <v>0</v>
      </c>
      <c r="F440" s="84">
        <v>0</v>
      </c>
    </row>
    <row r="441" spans="1:6" ht="93.75">
      <c r="A441" s="28" t="s">
        <v>648</v>
      </c>
      <c r="B441" s="96" t="s">
        <v>649</v>
      </c>
      <c r="C441" s="98"/>
      <c r="D441" s="143">
        <f aca="true" t="shared" si="14" ref="D441:E443">SUM(D442)</f>
        <v>31991</v>
      </c>
      <c r="E441" s="143">
        <f t="shared" si="14"/>
        <v>31991</v>
      </c>
      <c r="F441" s="130">
        <v>100</v>
      </c>
    </row>
    <row r="442" spans="1:6" ht="39">
      <c r="A442" s="26" t="s">
        <v>650</v>
      </c>
      <c r="B442" s="96" t="s">
        <v>651</v>
      </c>
      <c r="C442" s="98"/>
      <c r="D442" s="143">
        <f t="shared" si="14"/>
        <v>31991</v>
      </c>
      <c r="E442" s="143">
        <f t="shared" si="14"/>
        <v>31991</v>
      </c>
      <c r="F442" s="130">
        <v>100</v>
      </c>
    </row>
    <row r="443" spans="1:6" ht="20.25">
      <c r="A443" s="27" t="s">
        <v>314</v>
      </c>
      <c r="B443" s="99" t="s">
        <v>651</v>
      </c>
      <c r="C443" s="98" t="s">
        <v>315</v>
      </c>
      <c r="D443" s="144">
        <f t="shared" si="14"/>
        <v>31991</v>
      </c>
      <c r="E443" s="144">
        <f t="shared" si="14"/>
        <v>31991</v>
      </c>
      <c r="F443" s="84">
        <v>100</v>
      </c>
    </row>
    <row r="444" spans="1:6" ht="93.75">
      <c r="A444" s="18" t="s">
        <v>208</v>
      </c>
      <c r="B444" s="99" t="s">
        <v>651</v>
      </c>
      <c r="C444" s="98" t="s">
        <v>207</v>
      </c>
      <c r="D444" s="144">
        <v>31991</v>
      </c>
      <c r="E444" s="144">
        <v>31991</v>
      </c>
      <c r="F444" s="84">
        <v>100</v>
      </c>
    </row>
    <row r="445" spans="1:6" ht="37.5">
      <c r="A445" s="28" t="s">
        <v>116</v>
      </c>
      <c r="B445" s="14" t="s">
        <v>117</v>
      </c>
      <c r="C445" s="97"/>
      <c r="D445" s="143">
        <f aca="true" t="shared" si="15" ref="D445:E448">SUM(D446)</f>
        <v>10305.28</v>
      </c>
      <c r="E445" s="143">
        <f t="shared" si="15"/>
        <v>7735.729</v>
      </c>
      <c r="F445" s="130">
        <v>75.07</v>
      </c>
    </row>
    <row r="446" spans="1:6" ht="42" customHeight="1">
      <c r="A446" s="28" t="s">
        <v>533</v>
      </c>
      <c r="B446" s="14" t="s">
        <v>118</v>
      </c>
      <c r="C446" s="97"/>
      <c r="D446" s="143">
        <f t="shared" si="15"/>
        <v>10305.28</v>
      </c>
      <c r="E446" s="143">
        <f t="shared" si="15"/>
        <v>7735.729</v>
      </c>
      <c r="F446" s="130">
        <v>75.07</v>
      </c>
    </row>
    <row r="447" spans="1:6" ht="78.75" thickBot="1">
      <c r="A447" s="26" t="s">
        <v>534</v>
      </c>
      <c r="B447" s="132" t="s">
        <v>535</v>
      </c>
      <c r="C447" s="97"/>
      <c r="D447" s="143">
        <f t="shared" si="15"/>
        <v>10305.28</v>
      </c>
      <c r="E447" s="143">
        <f t="shared" si="15"/>
        <v>7735.729</v>
      </c>
      <c r="F447" s="130">
        <v>75.07</v>
      </c>
    </row>
    <row r="448" spans="1:6" ht="38.25" thickBot="1">
      <c r="A448" s="34" t="s">
        <v>323</v>
      </c>
      <c r="B448" s="133" t="s">
        <v>535</v>
      </c>
      <c r="C448" s="98" t="s">
        <v>316</v>
      </c>
      <c r="D448" s="144">
        <f t="shared" si="15"/>
        <v>10305.28</v>
      </c>
      <c r="E448" s="144">
        <f t="shared" si="15"/>
        <v>7735.729</v>
      </c>
      <c r="F448" s="84">
        <v>75.07</v>
      </c>
    </row>
    <row r="449" spans="1:6" ht="38.25" thickBot="1">
      <c r="A449" s="34" t="s">
        <v>454</v>
      </c>
      <c r="B449" s="133" t="s">
        <v>535</v>
      </c>
      <c r="C449" s="98" t="s">
        <v>317</v>
      </c>
      <c r="D449" s="144">
        <v>10305.28</v>
      </c>
      <c r="E449" s="144">
        <v>7735.729</v>
      </c>
      <c r="F449" s="84">
        <v>75.07</v>
      </c>
    </row>
    <row r="450" spans="1:6" ht="58.5" customHeight="1">
      <c r="A450" s="16" t="s">
        <v>450</v>
      </c>
      <c r="B450" s="96" t="s">
        <v>82</v>
      </c>
      <c r="C450" s="98"/>
      <c r="D450" s="143">
        <f>SUM(D452+D468)</f>
        <v>13428.59</v>
      </c>
      <c r="E450" s="143">
        <f>SUM(E452+E468)</f>
        <v>13428.577000000001</v>
      </c>
      <c r="F450" s="130">
        <v>100</v>
      </c>
    </row>
    <row r="451" spans="1:6" ht="15.75" customHeight="1">
      <c r="A451" s="27" t="s">
        <v>313</v>
      </c>
      <c r="B451" s="97"/>
      <c r="C451" s="98"/>
      <c r="D451" s="87"/>
      <c r="E451" s="143"/>
      <c r="F451" s="87"/>
    </row>
    <row r="452" spans="1:6" ht="57" customHeight="1">
      <c r="A452" s="16" t="s">
        <v>536</v>
      </c>
      <c r="B452" s="97" t="s">
        <v>83</v>
      </c>
      <c r="C452" s="98"/>
      <c r="D452" s="143">
        <f>SUM(D453+D457+D464)</f>
        <v>2633.93</v>
      </c>
      <c r="E452" s="143">
        <f>SUM(E453+E457+E464)</f>
        <v>2633.922</v>
      </c>
      <c r="F452" s="130">
        <v>100</v>
      </c>
    </row>
    <row r="453" spans="1:6" ht="63" customHeight="1">
      <c r="A453" s="28" t="s">
        <v>294</v>
      </c>
      <c r="B453" s="97" t="s">
        <v>84</v>
      </c>
      <c r="C453" s="98"/>
      <c r="D453" s="143">
        <f aca="true" t="shared" si="16" ref="D453:E455">SUM(D454)</f>
        <v>2290</v>
      </c>
      <c r="E453" s="143">
        <f t="shared" si="16"/>
        <v>2290</v>
      </c>
      <c r="F453" s="130">
        <v>100</v>
      </c>
    </row>
    <row r="454" spans="1:6" ht="99" customHeight="1">
      <c r="A454" s="20" t="s">
        <v>572</v>
      </c>
      <c r="B454" s="97" t="s">
        <v>85</v>
      </c>
      <c r="C454" s="97"/>
      <c r="D454" s="143">
        <f t="shared" si="16"/>
        <v>2290</v>
      </c>
      <c r="E454" s="143">
        <f t="shared" si="16"/>
        <v>2290</v>
      </c>
      <c r="F454" s="130">
        <v>100</v>
      </c>
    </row>
    <row r="455" spans="1:6" ht="25.5" customHeight="1">
      <c r="A455" s="27" t="s">
        <v>314</v>
      </c>
      <c r="B455" s="98" t="s">
        <v>85</v>
      </c>
      <c r="C455" s="98" t="s">
        <v>315</v>
      </c>
      <c r="D455" s="144">
        <f t="shared" si="16"/>
        <v>2290</v>
      </c>
      <c r="E455" s="144">
        <f t="shared" si="16"/>
        <v>2290</v>
      </c>
      <c r="F455" s="84">
        <v>100</v>
      </c>
    </row>
    <row r="456" spans="1:6" ht="68.25" customHeight="1">
      <c r="A456" s="18" t="s">
        <v>481</v>
      </c>
      <c r="B456" s="98" t="s">
        <v>85</v>
      </c>
      <c r="C456" s="98" t="s">
        <v>408</v>
      </c>
      <c r="D456" s="144">
        <v>2290</v>
      </c>
      <c r="E456" s="144">
        <v>2290</v>
      </c>
      <c r="F456" s="84">
        <v>100</v>
      </c>
    </row>
    <row r="457" spans="1:6" ht="104.25" customHeight="1">
      <c r="A457" s="28" t="s">
        <v>400</v>
      </c>
      <c r="B457" s="97" t="s">
        <v>437</v>
      </c>
      <c r="C457" s="98"/>
      <c r="D457" s="143">
        <f>SUM(D458+D461)</f>
        <v>213.605</v>
      </c>
      <c r="E457" s="143">
        <f>SUM(E458+E461)</f>
        <v>213.6</v>
      </c>
      <c r="F457" s="130">
        <v>100</v>
      </c>
    </row>
    <row r="458" spans="1:6" ht="72" customHeight="1">
      <c r="A458" s="20" t="s">
        <v>639</v>
      </c>
      <c r="B458" s="97" t="s">
        <v>438</v>
      </c>
      <c r="C458" s="97"/>
      <c r="D458" s="143">
        <f>SUM(D459)</f>
        <v>22.005</v>
      </c>
      <c r="E458" s="143">
        <f>SUM(E459)</f>
        <v>22</v>
      </c>
      <c r="F458" s="130">
        <v>99.98</v>
      </c>
    </row>
    <row r="459" spans="1:6" ht="40.5" customHeight="1">
      <c r="A459" s="18" t="s">
        <v>323</v>
      </c>
      <c r="B459" s="98" t="s">
        <v>438</v>
      </c>
      <c r="C459" s="98">
        <v>200</v>
      </c>
      <c r="D459" s="144">
        <f>SUM(D460)</f>
        <v>22.005</v>
      </c>
      <c r="E459" s="144">
        <f>SUM(E460)</f>
        <v>22</v>
      </c>
      <c r="F459" s="84">
        <v>99.98</v>
      </c>
    </row>
    <row r="460" spans="1:6" ht="40.5" customHeight="1">
      <c r="A460" s="18" t="s">
        <v>454</v>
      </c>
      <c r="B460" s="98" t="s">
        <v>438</v>
      </c>
      <c r="C460" s="98">
        <v>240</v>
      </c>
      <c r="D460" s="144">
        <v>22.005</v>
      </c>
      <c r="E460" s="144">
        <v>22</v>
      </c>
      <c r="F460" s="84">
        <v>99.98</v>
      </c>
    </row>
    <row r="461" spans="1:6" ht="57" customHeight="1">
      <c r="A461" s="20" t="s">
        <v>436</v>
      </c>
      <c r="B461" s="97" t="s">
        <v>439</v>
      </c>
      <c r="C461" s="98"/>
      <c r="D461" s="143">
        <f>SUM(D462)</f>
        <v>191.6</v>
      </c>
      <c r="E461" s="143">
        <f>SUM(E462)</f>
        <v>191.6</v>
      </c>
      <c r="F461" s="130">
        <v>100</v>
      </c>
    </row>
    <row r="462" spans="1:6" ht="40.5" customHeight="1">
      <c r="A462" s="18" t="s">
        <v>323</v>
      </c>
      <c r="B462" s="98" t="s">
        <v>439</v>
      </c>
      <c r="C462" s="98">
        <v>200</v>
      </c>
      <c r="D462" s="144">
        <f>SUM(D463)</f>
        <v>191.6</v>
      </c>
      <c r="E462" s="144">
        <f>SUM(E463)</f>
        <v>191.6</v>
      </c>
      <c r="F462" s="84">
        <v>100</v>
      </c>
    </row>
    <row r="463" spans="1:6" ht="40.5" customHeight="1">
      <c r="A463" s="18" t="s">
        <v>454</v>
      </c>
      <c r="B463" s="98" t="s">
        <v>439</v>
      </c>
      <c r="C463" s="98">
        <v>240</v>
      </c>
      <c r="D463" s="144">
        <v>191.6</v>
      </c>
      <c r="E463" s="144">
        <v>191.6</v>
      </c>
      <c r="F463" s="84">
        <v>100</v>
      </c>
    </row>
    <row r="464" spans="1:6" ht="59.25" customHeight="1">
      <c r="A464" s="28" t="s">
        <v>440</v>
      </c>
      <c r="B464" s="97" t="s">
        <v>442</v>
      </c>
      <c r="C464" s="98"/>
      <c r="D464" s="143">
        <f aca="true" t="shared" si="17" ref="D464:E466">SUM(D465)</f>
        <v>130.325</v>
      </c>
      <c r="E464" s="143">
        <f t="shared" si="17"/>
        <v>130.322</v>
      </c>
      <c r="F464" s="130">
        <v>100</v>
      </c>
    </row>
    <row r="465" spans="1:6" ht="40.5" customHeight="1">
      <c r="A465" s="20" t="s">
        <v>441</v>
      </c>
      <c r="B465" s="97" t="s">
        <v>443</v>
      </c>
      <c r="C465" s="98"/>
      <c r="D465" s="143">
        <f t="shared" si="17"/>
        <v>130.325</v>
      </c>
      <c r="E465" s="143">
        <f t="shared" si="17"/>
        <v>130.322</v>
      </c>
      <c r="F465" s="130">
        <v>100</v>
      </c>
    </row>
    <row r="466" spans="1:6" ht="40.5" customHeight="1">
      <c r="A466" s="18" t="s">
        <v>323</v>
      </c>
      <c r="B466" s="98" t="s">
        <v>443</v>
      </c>
      <c r="C466" s="98">
        <v>200</v>
      </c>
      <c r="D466" s="144">
        <f t="shared" si="17"/>
        <v>130.325</v>
      </c>
      <c r="E466" s="144">
        <f t="shared" si="17"/>
        <v>130.322</v>
      </c>
      <c r="F466" s="84">
        <v>100</v>
      </c>
    </row>
    <row r="467" spans="1:6" ht="40.5" customHeight="1">
      <c r="A467" s="18" t="s">
        <v>454</v>
      </c>
      <c r="B467" s="98" t="s">
        <v>443</v>
      </c>
      <c r="C467" s="98">
        <v>240</v>
      </c>
      <c r="D467" s="144">
        <v>130.325</v>
      </c>
      <c r="E467" s="144">
        <v>130.322</v>
      </c>
      <c r="F467" s="84">
        <v>100</v>
      </c>
    </row>
    <row r="468" spans="1:6" ht="63.75" customHeight="1">
      <c r="A468" s="16" t="s">
        <v>502</v>
      </c>
      <c r="B468" s="97" t="s">
        <v>461</v>
      </c>
      <c r="C468" s="97"/>
      <c r="D468" s="143">
        <f>SUM(D469+D476)</f>
        <v>10794.66</v>
      </c>
      <c r="E468" s="143">
        <f>SUM(E469+E476)</f>
        <v>10794.655</v>
      </c>
      <c r="F468" s="130">
        <v>100</v>
      </c>
    </row>
    <row r="469" spans="1:6" ht="95.25" customHeight="1">
      <c r="A469" s="64" t="s">
        <v>503</v>
      </c>
      <c r="B469" s="97" t="s">
        <v>462</v>
      </c>
      <c r="C469" s="98"/>
      <c r="D469" s="143">
        <f>SUM(D470+D473)</f>
        <v>9952.66</v>
      </c>
      <c r="E469" s="143">
        <f>SUM(E470+E473)</f>
        <v>9952.655</v>
      </c>
      <c r="F469" s="130">
        <v>100</v>
      </c>
    </row>
    <row r="470" spans="1:6" ht="63.75" customHeight="1">
      <c r="A470" s="20" t="s">
        <v>544</v>
      </c>
      <c r="B470" s="97" t="s">
        <v>463</v>
      </c>
      <c r="C470" s="97"/>
      <c r="D470" s="143">
        <f>SUM(D471)</f>
        <v>9951.66</v>
      </c>
      <c r="E470" s="143">
        <f>SUM(E471)</f>
        <v>9951.655</v>
      </c>
      <c r="F470" s="130">
        <v>100</v>
      </c>
    </row>
    <row r="471" spans="1:6" ht="63.75" customHeight="1">
      <c r="A471" s="18" t="s">
        <v>323</v>
      </c>
      <c r="B471" s="98" t="s">
        <v>463</v>
      </c>
      <c r="C471" s="98" t="s">
        <v>316</v>
      </c>
      <c r="D471" s="144">
        <f>SUM(D472)</f>
        <v>9951.66</v>
      </c>
      <c r="E471" s="144">
        <f>SUM(E472)</f>
        <v>9951.655</v>
      </c>
      <c r="F471" s="84">
        <v>100</v>
      </c>
    </row>
    <row r="472" spans="1:6" ht="63.75" customHeight="1">
      <c r="A472" s="18" t="s">
        <v>454</v>
      </c>
      <c r="B472" s="98" t="s">
        <v>463</v>
      </c>
      <c r="C472" s="98" t="s">
        <v>317</v>
      </c>
      <c r="D472" s="144">
        <v>9951.66</v>
      </c>
      <c r="E472" s="144">
        <v>9951.655</v>
      </c>
      <c r="F472" s="84">
        <v>100</v>
      </c>
    </row>
    <row r="473" spans="1:6" ht="63.75" customHeight="1">
      <c r="A473" s="20" t="s">
        <v>194</v>
      </c>
      <c r="B473" s="97" t="s">
        <v>193</v>
      </c>
      <c r="C473" s="97"/>
      <c r="D473" s="143">
        <f>SUM(D474)</f>
        <v>1</v>
      </c>
      <c r="E473" s="143">
        <f>SUM(E474)</f>
        <v>1</v>
      </c>
      <c r="F473" s="130">
        <v>100</v>
      </c>
    </row>
    <row r="474" spans="1:6" ht="63.75" customHeight="1">
      <c r="A474" s="18" t="s">
        <v>323</v>
      </c>
      <c r="B474" s="98" t="s">
        <v>193</v>
      </c>
      <c r="C474" s="98" t="s">
        <v>316</v>
      </c>
      <c r="D474" s="144">
        <f>SUM(D475)</f>
        <v>1</v>
      </c>
      <c r="E474" s="144">
        <f>SUM(E475)</f>
        <v>1</v>
      </c>
      <c r="F474" s="84">
        <v>100</v>
      </c>
    </row>
    <row r="475" spans="1:6" ht="63.75" customHeight="1">
      <c r="A475" s="18" t="s">
        <v>454</v>
      </c>
      <c r="B475" s="98" t="s">
        <v>193</v>
      </c>
      <c r="C475" s="98" t="s">
        <v>317</v>
      </c>
      <c r="D475" s="144">
        <v>1</v>
      </c>
      <c r="E475" s="144">
        <v>1</v>
      </c>
      <c r="F475" s="84">
        <v>100</v>
      </c>
    </row>
    <row r="476" spans="1:6" ht="53.25" customHeight="1">
      <c r="A476" s="64" t="s">
        <v>86</v>
      </c>
      <c r="B476" s="97" t="s">
        <v>464</v>
      </c>
      <c r="C476" s="97"/>
      <c r="D476" s="87">
        <f>SUM(D477+D480)</f>
        <v>842</v>
      </c>
      <c r="E476" s="143">
        <f>SUM(E477+E480)</f>
        <v>842</v>
      </c>
      <c r="F476" s="130">
        <v>100</v>
      </c>
    </row>
    <row r="477" spans="1:6" ht="100.5" customHeight="1">
      <c r="A477" s="20" t="s">
        <v>410</v>
      </c>
      <c r="B477" s="97" t="s">
        <v>465</v>
      </c>
      <c r="C477" s="97"/>
      <c r="D477" s="143">
        <f>SUM(D478)</f>
        <v>421</v>
      </c>
      <c r="E477" s="143">
        <f>SUM(E478)</f>
        <v>421</v>
      </c>
      <c r="F477" s="130">
        <v>100</v>
      </c>
    </row>
    <row r="478" spans="1:6" ht="37.5">
      <c r="A478" s="18" t="s">
        <v>323</v>
      </c>
      <c r="B478" s="98" t="s">
        <v>465</v>
      </c>
      <c r="C478" s="98" t="s">
        <v>316</v>
      </c>
      <c r="D478" s="144">
        <f>SUM(D479)</f>
        <v>421</v>
      </c>
      <c r="E478" s="144">
        <f>SUM(E479)</f>
        <v>421</v>
      </c>
      <c r="F478" s="84">
        <v>100</v>
      </c>
    </row>
    <row r="479" spans="1:6" ht="44.25" customHeight="1">
      <c r="A479" s="18" t="s">
        <v>454</v>
      </c>
      <c r="B479" s="98" t="s">
        <v>465</v>
      </c>
      <c r="C479" s="98" t="s">
        <v>317</v>
      </c>
      <c r="D479" s="144">
        <v>421</v>
      </c>
      <c r="E479" s="144">
        <v>421</v>
      </c>
      <c r="F479" s="84">
        <v>100</v>
      </c>
    </row>
    <row r="480" spans="1:6" ht="102.75" customHeight="1">
      <c r="A480" s="20" t="s">
        <v>407</v>
      </c>
      <c r="B480" s="96" t="s">
        <v>466</v>
      </c>
      <c r="C480" s="97"/>
      <c r="D480" s="143">
        <f>SUM(D481)</f>
        <v>421</v>
      </c>
      <c r="E480" s="143">
        <f>SUM(E481)</f>
        <v>421</v>
      </c>
      <c r="F480" s="130">
        <v>100</v>
      </c>
    </row>
    <row r="481" spans="1:6" ht="44.25" customHeight="1">
      <c r="A481" s="18" t="s">
        <v>323</v>
      </c>
      <c r="B481" s="99" t="s">
        <v>466</v>
      </c>
      <c r="C481" s="98" t="s">
        <v>316</v>
      </c>
      <c r="D481" s="144">
        <f>SUM(D482)</f>
        <v>421</v>
      </c>
      <c r="E481" s="144">
        <f>SUM(E482)</f>
        <v>421</v>
      </c>
      <c r="F481" s="84">
        <v>100</v>
      </c>
    </row>
    <row r="482" spans="1:6" ht="44.25" customHeight="1">
      <c r="A482" s="18" t="s">
        <v>454</v>
      </c>
      <c r="B482" s="99" t="s">
        <v>466</v>
      </c>
      <c r="C482" s="98" t="s">
        <v>317</v>
      </c>
      <c r="D482" s="144">
        <v>421</v>
      </c>
      <c r="E482" s="144">
        <v>421</v>
      </c>
      <c r="F482" s="84">
        <v>100</v>
      </c>
    </row>
    <row r="483" spans="1:6" ht="37.5">
      <c r="A483" s="16" t="s">
        <v>467</v>
      </c>
      <c r="B483" s="97" t="s">
        <v>87</v>
      </c>
      <c r="C483" s="98"/>
      <c r="D483" s="143">
        <f>SUM(D485+D490+D511+D518+D527)</f>
        <v>161523.21473</v>
      </c>
      <c r="E483" s="143">
        <f>SUM(E485+E490+E511+E518+E527)</f>
        <v>158372.42894</v>
      </c>
      <c r="F483" s="130">
        <v>98.05</v>
      </c>
    </row>
    <row r="484" spans="1:6" ht="20.25">
      <c r="A484" s="18" t="s">
        <v>313</v>
      </c>
      <c r="B484" s="98"/>
      <c r="C484" s="98"/>
      <c r="D484" s="79"/>
      <c r="E484" s="144"/>
      <c r="F484" s="79"/>
    </row>
    <row r="485" spans="1:6" ht="57" customHeight="1">
      <c r="A485" s="16" t="s">
        <v>468</v>
      </c>
      <c r="B485" s="97" t="s">
        <v>88</v>
      </c>
      <c r="C485" s="97"/>
      <c r="D485" s="143">
        <f aca="true" t="shared" si="18" ref="D485:E488">SUM(D486)</f>
        <v>93</v>
      </c>
      <c r="E485" s="143">
        <f t="shared" si="18"/>
        <v>0</v>
      </c>
      <c r="F485" s="130">
        <v>0</v>
      </c>
    </row>
    <row r="486" spans="1:6" ht="62.25" customHeight="1">
      <c r="A486" s="16" t="s">
        <v>469</v>
      </c>
      <c r="B486" s="97" t="s">
        <v>470</v>
      </c>
      <c r="C486" s="97"/>
      <c r="D486" s="143">
        <f t="shared" si="18"/>
        <v>93</v>
      </c>
      <c r="E486" s="144">
        <f t="shared" si="18"/>
        <v>0</v>
      </c>
      <c r="F486" s="130">
        <v>0</v>
      </c>
    </row>
    <row r="487" spans="1:6" ht="66" customHeight="1">
      <c r="A487" s="29" t="s">
        <v>359</v>
      </c>
      <c r="B487" s="97" t="s">
        <v>471</v>
      </c>
      <c r="C487" s="97"/>
      <c r="D487" s="143">
        <f t="shared" si="18"/>
        <v>93</v>
      </c>
      <c r="E487" s="143">
        <f t="shared" si="18"/>
        <v>0</v>
      </c>
      <c r="F487" s="130">
        <v>0</v>
      </c>
    </row>
    <row r="488" spans="1:6" ht="37.5">
      <c r="A488" s="37" t="s">
        <v>391</v>
      </c>
      <c r="B488" s="98" t="s">
        <v>471</v>
      </c>
      <c r="C488" s="98" t="s">
        <v>392</v>
      </c>
      <c r="D488" s="144">
        <f t="shared" si="18"/>
        <v>93</v>
      </c>
      <c r="E488" s="144">
        <f t="shared" si="18"/>
        <v>0</v>
      </c>
      <c r="F488" s="84">
        <v>0</v>
      </c>
    </row>
    <row r="489" spans="1:6" ht="20.25">
      <c r="A489" s="37" t="s">
        <v>482</v>
      </c>
      <c r="B489" s="98" t="s">
        <v>471</v>
      </c>
      <c r="C489" s="98" t="s">
        <v>360</v>
      </c>
      <c r="D489" s="144">
        <v>93</v>
      </c>
      <c r="E489" s="144">
        <v>0</v>
      </c>
      <c r="F489" s="84">
        <v>0</v>
      </c>
    </row>
    <row r="490" spans="1:6" ht="45" customHeight="1">
      <c r="A490" s="21" t="s">
        <v>270</v>
      </c>
      <c r="B490" s="97" t="s">
        <v>89</v>
      </c>
      <c r="C490" s="98"/>
      <c r="D490" s="143">
        <f>SUM(D491+D497+D504)</f>
        <v>9454</v>
      </c>
      <c r="E490" s="143">
        <f>SUM(E491+E497+E504)</f>
        <v>9191.37494</v>
      </c>
      <c r="F490" s="130">
        <v>97.22</v>
      </c>
    </row>
    <row r="491" spans="1:6" ht="82.5" customHeight="1">
      <c r="A491" s="21" t="s">
        <v>329</v>
      </c>
      <c r="B491" s="97" t="s">
        <v>252</v>
      </c>
      <c r="C491" s="98"/>
      <c r="D491" s="143">
        <f>SUM(D492)</f>
        <v>9005</v>
      </c>
      <c r="E491" s="143">
        <f>SUM(E492)</f>
        <v>8983.87594</v>
      </c>
      <c r="F491" s="130">
        <v>99.77</v>
      </c>
    </row>
    <row r="492" spans="1:6" ht="64.5" customHeight="1">
      <c r="A492" s="124" t="s">
        <v>253</v>
      </c>
      <c r="B492" s="97" t="s">
        <v>254</v>
      </c>
      <c r="C492" s="98"/>
      <c r="D492" s="143">
        <f>SUM(D493+D495)</f>
        <v>9005</v>
      </c>
      <c r="E492" s="143">
        <f>SUM(E493+E495)</f>
        <v>8983.87594</v>
      </c>
      <c r="F492" s="130">
        <v>99.77</v>
      </c>
    </row>
    <row r="493" spans="1:6" s="3" customFormat="1" ht="93.75">
      <c r="A493" s="73" t="s">
        <v>396</v>
      </c>
      <c r="B493" s="116" t="s">
        <v>254</v>
      </c>
      <c r="C493" s="98" t="s">
        <v>393</v>
      </c>
      <c r="D493" s="178">
        <f>SUM(D494)</f>
        <v>7814.08194</v>
      </c>
      <c r="E493" s="178">
        <f>SUM(E494)</f>
        <v>7814.08194</v>
      </c>
      <c r="F493" s="79">
        <v>100</v>
      </c>
    </row>
    <row r="494" spans="1:6" s="3" customFormat="1" ht="37.5">
      <c r="A494" s="74" t="s">
        <v>456</v>
      </c>
      <c r="B494" s="116" t="s">
        <v>254</v>
      </c>
      <c r="C494" s="98" t="s">
        <v>368</v>
      </c>
      <c r="D494" s="178">
        <v>7814.08194</v>
      </c>
      <c r="E494" s="178">
        <v>7814.08194</v>
      </c>
      <c r="F494" s="79">
        <v>100</v>
      </c>
    </row>
    <row r="495" spans="1:6" s="3" customFormat="1" ht="37.5">
      <c r="A495" s="74" t="s">
        <v>323</v>
      </c>
      <c r="B495" s="116" t="s">
        <v>254</v>
      </c>
      <c r="C495" s="98" t="s">
        <v>316</v>
      </c>
      <c r="D495" s="178">
        <f>SUM(D496)</f>
        <v>1190.91806</v>
      </c>
      <c r="E495" s="178">
        <f>SUM(E496)</f>
        <v>1169.794</v>
      </c>
      <c r="F495" s="186">
        <v>98.23</v>
      </c>
    </row>
    <row r="496" spans="1:6" s="3" customFormat="1" ht="37.5">
      <c r="A496" s="74" t="s">
        <v>454</v>
      </c>
      <c r="B496" s="116" t="s">
        <v>254</v>
      </c>
      <c r="C496" s="98" t="s">
        <v>317</v>
      </c>
      <c r="D496" s="178">
        <v>1190.91806</v>
      </c>
      <c r="E496" s="178">
        <v>1169.794</v>
      </c>
      <c r="F496" s="186">
        <v>98.23</v>
      </c>
    </row>
    <row r="497" spans="1:6" ht="59.25" customHeight="1">
      <c r="A497" s="21" t="s">
        <v>295</v>
      </c>
      <c r="B497" s="97" t="s">
        <v>381</v>
      </c>
      <c r="C497" s="97"/>
      <c r="D497" s="143">
        <f>SUM(D498+D501)</f>
        <v>249</v>
      </c>
      <c r="E497" s="143">
        <f>SUM(E498+E501)</f>
        <v>167.5</v>
      </c>
      <c r="F497" s="87"/>
    </row>
    <row r="498" spans="1:6" ht="64.5" customHeight="1">
      <c r="A498" s="22" t="s">
        <v>361</v>
      </c>
      <c r="B498" s="97" t="s">
        <v>382</v>
      </c>
      <c r="C498" s="98"/>
      <c r="D498" s="143">
        <f>SUM(D499)</f>
        <v>161</v>
      </c>
      <c r="E498" s="143">
        <f>SUM(E499)</f>
        <v>79.5</v>
      </c>
      <c r="F498" s="130">
        <v>49.38</v>
      </c>
    </row>
    <row r="499" spans="1:6" ht="37.5">
      <c r="A499" s="23" t="s">
        <v>323</v>
      </c>
      <c r="B499" s="98" t="s">
        <v>382</v>
      </c>
      <c r="C499" s="98">
        <v>200</v>
      </c>
      <c r="D499" s="144">
        <f>SUM(D500)</f>
        <v>161</v>
      </c>
      <c r="E499" s="144">
        <f>SUM(E500)</f>
        <v>79.5</v>
      </c>
      <c r="F499" s="84">
        <v>49.38</v>
      </c>
    </row>
    <row r="500" spans="1:6" ht="37.5">
      <c r="A500" s="23" t="s">
        <v>454</v>
      </c>
      <c r="B500" s="98" t="s">
        <v>382</v>
      </c>
      <c r="C500" s="98">
        <v>240</v>
      </c>
      <c r="D500" s="144">
        <v>161</v>
      </c>
      <c r="E500" s="144">
        <v>79.5</v>
      </c>
      <c r="F500" s="84">
        <v>49.38</v>
      </c>
    </row>
    <row r="501" spans="1:6" ht="39" customHeight="1">
      <c r="A501" s="22" t="s">
        <v>362</v>
      </c>
      <c r="B501" s="97" t="s">
        <v>383</v>
      </c>
      <c r="C501" s="98"/>
      <c r="D501" s="143">
        <f>SUM(D502)</f>
        <v>88</v>
      </c>
      <c r="E501" s="143">
        <f>SUM(E502)</f>
        <v>88</v>
      </c>
      <c r="F501" s="130">
        <v>100</v>
      </c>
    </row>
    <row r="502" spans="1:6" ht="37.5">
      <c r="A502" s="23" t="s">
        <v>323</v>
      </c>
      <c r="B502" s="98" t="s">
        <v>383</v>
      </c>
      <c r="C502" s="98" t="s">
        <v>316</v>
      </c>
      <c r="D502" s="144">
        <f>SUM(D503)</f>
        <v>88</v>
      </c>
      <c r="E502" s="144">
        <f>SUM(E503)</f>
        <v>88</v>
      </c>
      <c r="F502" s="84">
        <v>100</v>
      </c>
    </row>
    <row r="503" spans="1:6" ht="37.5">
      <c r="A503" s="23" t="s">
        <v>454</v>
      </c>
      <c r="B503" s="98" t="s">
        <v>383</v>
      </c>
      <c r="C503" s="98" t="s">
        <v>317</v>
      </c>
      <c r="D503" s="144">
        <v>88</v>
      </c>
      <c r="E503" s="144">
        <v>88</v>
      </c>
      <c r="F503" s="84">
        <v>100</v>
      </c>
    </row>
    <row r="504" spans="1:6" ht="39" customHeight="1">
      <c r="A504" s="21" t="s">
        <v>409</v>
      </c>
      <c r="B504" s="97" t="s">
        <v>384</v>
      </c>
      <c r="C504" s="98"/>
      <c r="D504" s="143">
        <f>SUM(D508+D505)</f>
        <v>200</v>
      </c>
      <c r="E504" s="143">
        <f>SUM(E508+E505)</f>
        <v>39.999</v>
      </c>
      <c r="F504" s="130">
        <v>20</v>
      </c>
    </row>
    <row r="505" spans="1:6" ht="39" customHeight="1">
      <c r="A505" s="22" t="s">
        <v>520</v>
      </c>
      <c r="B505" s="97" t="s">
        <v>385</v>
      </c>
      <c r="C505" s="95"/>
      <c r="D505" s="143">
        <f>SUM(D506)</f>
        <v>100</v>
      </c>
      <c r="E505" s="143">
        <f>SUM(E506)</f>
        <v>0</v>
      </c>
      <c r="F505" s="130">
        <v>0</v>
      </c>
    </row>
    <row r="506" spans="1:6" ht="39" customHeight="1">
      <c r="A506" s="23" t="s">
        <v>323</v>
      </c>
      <c r="B506" s="98" t="s">
        <v>385</v>
      </c>
      <c r="C506" s="98">
        <v>200</v>
      </c>
      <c r="D506" s="144">
        <f>SUM(D507)</f>
        <v>100</v>
      </c>
      <c r="E506" s="144">
        <f>SUM(E507)</f>
        <v>0</v>
      </c>
      <c r="F506" s="84">
        <v>0</v>
      </c>
    </row>
    <row r="507" spans="1:6" ht="48.75" customHeight="1">
      <c r="A507" s="23" t="s">
        <v>454</v>
      </c>
      <c r="B507" s="98" t="s">
        <v>385</v>
      </c>
      <c r="C507" s="98">
        <v>240</v>
      </c>
      <c r="D507" s="144">
        <v>100</v>
      </c>
      <c r="E507" s="144">
        <v>0</v>
      </c>
      <c r="F507" s="84">
        <v>0</v>
      </c>
    </row>
    <row r="508" spans="1:6" ht="40.5" customHeight="1">
      <c r="A508" s="22" t="s">
        <v>90</v>
      </c>
      <c r="B508" s="97" t="s">
        <v>386</v>
      </c>
      <c r="C508" s="98"/>
      <c r="D508" s="130">
        <f>SUM(D509)</f>
        <v>100</v>
      </c>
      <c r="E508" s="143">
        <f>SUM(E509)</f>
        <v>39.999</v>
      </c>
      <c r="F508" s="84">
        <v>40</v>
      </c>
    </row>
    <row r="509" spans="1:6" ht="37.5">
      <c r="A509" s="23" t="s">
        <v>323</v>
      </c>
      <c r="B509" s="98" t="s">
        <v>386</v>
      </c>
      <c r="C509" s="98" t="s">
        <v>316</v>
      </c>
      <c r="D509" s="84">
        <f>SUM(D510)</f>
        <v>100</v>
      </c>
      <c r="E509" s="144">
        <f>SUM(E510)</f>
        <v>39.999</v>
      </c>
      <c r="F509" s="84">
        <v>40</v>
      </c>
    </row>
    <row r="510" spans="1:6" ht="37.5">
      <c r="A510" s="23" t="s">
        <v>454</v>
      </c>
      <c r="B510" s="98" t="s">
        <v>386</v>
      </c>
      <c r="C510" s="98" t="s">
        <v>317</v>
      </c>
      <c r="D510" s="84">
        <v>100</v>
      </c>
      <c r="E510" s="144">
        <v>39.999</v>
      </c>
      <c r="F510" s="84">
        <v>40</v>
      </c>
    </row>
    <row r="511" spans="1:6" ht="37.5">
      <c r="A511" s="21" t="s">
        <v>328</v>
      </c>
      <c r="B511" s="97" t="s">
        <v>331</v>
      </c>
      <c r="C511" s="97"/>
      <c r="D511" s="143">
        <f>SUM(D512)</f>
        <v>4518</v>
      </c>
      <c r="E511" s="143">
        <f>SUM(E512)</f>
        <v>4513.05</v>
      </c>
      <c r="F511" s="130">
        <v>99.89</v>
      </c>
    </row>
    <row r="512" spans="1:6" ht="90" customHeight="1">
      <c r="A512" s="21" t="s">
        <v>330</v>
      </c>
      <c r="B512" s="97" t="s">
        <v>332</v>
      </c>
      <c r="C512" s="97"/>
      <c r="D512" s="143">
        <f>SUM(D513)</f>
        <v>4518</v>
      </c>
      <c r="E512" s="143">
        <f>SUM(E513)</f>
        <v>4513.05</v>
      </c>
      <c r="F512" s="130">
        <v>99.89</v>
      </c>
    </row>
    <row r="513" spans="1:6" ht="105.75" customHeight="1">
      <c r="A513" s="26" t="s">
        <v>402</v>
      </c>
      <c r="B513" s="80" t="s">
        <v>333</v>
      </c>
      <c r="C513" s="104"/>
      <c r="D513" s="143">
        <f>SUM(D514+D516)</f>
        <v>4518</v>
      </c>
      <c r="E513" s="143">
        <f>SUM(E514+E516)</f>
        <v>4513.05</v>
      </c>
      <c r="F513" s="130">
        <v>99.89</v>
      </c>
    </row>
    <row r="514" spans="1:6" ht="93.75">
      <c r="A514" s="24" t="s">
        <v>396</v>
      </c>
      <c r="B514" s="83" t="s">
        <v>333</v>
      </c>
      <c r="C514" s="104" t="s">
        <v>393</v>
      </c>
      <c r="D514" s="144">
        <f>SUM(D515)</f>
        <v>4340</v>
      </c>
      <c r="E514" s="144">
        <f>SUM(E515)</f>
        <v>4340</v>
      </c>
      <c r="F514" s="84">
        <v>100</v>
      </c>
    </row>
    <row r="515" spans="1:6" ht="37.5">
      <c r="A515" s="24" t="s">
        <v>456</v>
      </c>
      <c r="B515" s="83" t="s">
        <v>333</v>
      </c>
      <c r="C515" s="104" t="s">
        <v>368</v>
      </c>
      <c r="D515" s="144">
        <v>4340</v>
      </c>
      <c r="E515" s="144">
        <v>4340</v>
      </c>
      <c r="F515" s="84">
        <v>100</v>
      </c>
    </row>
    <row r="516" spans="1:6" ht="37.5">
      <c r="A516" s="24" t="s">
        <v>323</v>
      </c>
      <c r="B516" s="83" t="s">
        <v>333</v>
      </c>
      <c r="C516" s="98" t="s">
        <v>316</v>
      </c>
      <c r="D516" s="144">
        <f>SUM(D517)</f>
        <v>178</v>
      </c>
      <c r="E516" s="144">
        <f>SUM(E517)</f>
        <v>173.05</v>
      </c>
      <c r="F516" s="84">
        <v>97.22</v>
      </c>
    </row>
    <row r="517" spans="1:6" ht="37.5">
      <c r="A517" s="24" t="s">
        <v>454</v>
      </c>
      <c r="B517" s="83" t="s">
        <v>333</v>
      </c>
      <c r="C517" s="98" t="s">
        <v>317</v>
      </c>
      <c r="D517" s="144">
        <v>178</v>
      </c>
      <c r="E517" s="144">
        <v>173.05</v>
      </c>
      <c r="F517" s="84">
        <v>97.22</v>
      </c>
    </row>
    <row r="518" spans="1:6" ht="51" customHeight="1">
      <c r="A518" s="21" t="s">
        <v>334</v>
      </c>
      <c r="B518" s="97" t="s">
        <v>91</v>
      </c>
      <c r="C518" s="97"/>
      <c r="D518" s="143">
        <f>SUM(D523+D519)</f>
        <v>5300.43</v>
      </c>
      <c r="E518" s="143">
        <f>SUM(E523+E519)</f>
        <v>5300.426</v>
      </c>
      <c r="F518" s="130">
        <v>100</v>
      </c>
    </row>
    <row r="519" spans="1:6" ht="56.25">
      <c r="A519" s="25" t="s">
        <v>94</v>
      </c>
      <c r="B519" s="97" t="s">
        <v>92</v>
      </c>
      <c r="C519" s="98"/>
      <c r="D519" s="143">
        <f aca="true" t="shared" si="19" ref="D519:E521">SUM(D520)</f>
        <v>395.5</v>
      </c>
      <c r="E519" s="143">
        <f t="shared" si="19"/>
        <v>395.5</v>
      </c>
      <c r="F519" s="130">
        <v>100</v>
      </c>
    </row>
    <row r="520" spans="1:6" ht="58.5">
      <c r="A520" s="17" t="s">
        <v>581</v>
      </c>
      <c r="B520" s="97" t="s">
        <v>335</v>
      </c>
      <c r="C520" s="97"/>
      <c r="D520" s="143">
        <f t="shared" si="19"/>
        <v>395.5</v>
      </c>
      <c r="E520" s="143">
        <f t="shared" si="19"/>
        <v>395.5</v>
      </c>
      <c r="F520" s="130">
        <v>100</v>
      </c>
    </row>
    <row r="521" spans="1:6" ht="37.5">
      <c r="A521" s="23" t="s">
        <v>323</v>
      </c>
      <c r="B521" s="98" t="s">
        <v>335</v>
      </c>
      <c r="C521" s="98" t="s">
        <v>316</v>
      </c>
      <c r="D521" s="144">
        <f t="shared" si="19"/>
        <v>395.5</v>
      </c>
      <c r="E521" s="144">
        <f t="shared" si="19"/>
        <v>395.5</v>
      </c>
      <c r="F521" s="84">
        <v>100</v>
      </c>
    </row>
    <row r="522" spans="1:6" ht="37.5">
      <c r="A522" s="23" t="s">
        <v>454</v>
      </c>
      <c r="B522" s="98" t="s">
        <v>335</v>
      </c>
      <c r="C522" s="98" t="s">
        <v>317</v>
      </c>
      <c r="D522" s="144">
        <v>395.5</v>
      </c>
      <c r="E522" s="144">
        <v>395.5</v>
      </c>
      <c r="F522" s="84">
        <v>100</v>
      </c>
    </row>
    <row r="523" spans="1:6" ht="81.75" customHeight="1">
      <c r="A523" s="21" t="s">
        <v>93</v>
      </c>
      <c r="B523" s="97" t="s">
        <v>95</v>
      </c>
      <c r="C523" s="97"/>
      <c r="D523" s="143">
        <f aca="true" t="shared" si="20" ref="D523:E525">SUM(D524)</f>
        <v>4904.93</v>
      </c>
      <c r="E523" s="143">
        <f t="shared" si="20"/>
        <v>4904.926</v>
      </c>
      <c r="F523" s="130">
        <v>100</v>
      </c>
    </row>
    <row r="524" spans="1:6" ht="66" customHeight="1">
      <c r="A524" s="26" t="s">
        <v>576</v>
      </c>
      <c r="B524" s="97" t="s">
        <v>336</v>
      </c>
      <c r="C524" s="97"/>
      <c r="D524" s="143">
        <f t="shared" si="20"/>
        <v>4904.93</v>
      </c>
      <c r="E524" s="143">
        <f t="shared" si="20"/>
        <v>4904.926</v>
      </c>
      <c r="F524" s="130">
        <v>100</v>
      </c>
    </row>
    <row r="525" spans="1:6" ht="20.25">
      <c r="A525" s="24" t="s">
        <v>324</v>
      </c>
      <c r="B525" s="98" t="s">
        <v>336</v>
      </c>
      <c r="C525" s="98" t="s">
        <v>325</v>
      </c>
      <c r="D525" s="144">
        <f t="shared" si="20"/>
        <v>4904.93</v>
      </c>
      <c r="E525" s="144">
        <f t="shared" si="20"/>
        <v>4904.926</v>
      </c>
      <c r="F525" s="84">
        <v>100</v>
      </c>
    </row>
    <row r="526" spans="1:6" ht="37.5">
      <c r="A526" s="24" t="s">
        <v>473</v>
      </c>
      <c r="B526" s="98" t="s">
        <v>336</v>
      </c>
      <c r="C526" s="98" t="s">
        <v>397</v>
      </c>
      <c r="D526" s="144">
        <v>4904.93</v>
      </c>
      <c r="E526" s="144">
        <v>4904.926</v>
      </c>
      <c r="F526" s="84">
        <v>100</v>
      </c>
    </row>
    <row r="527" spans="1:6" ht="20.25">
      <c r="A527" s="21" t="s">
        <v>617</v>
      </c>
      <c r="B527" s="97" t="s">
        <v>337</v>
      </c>
      <c r="C527" s="98"/>
      <c r="D527" s="143">
        <f>SUM(D528)</f>
        <v>142157.78473</v>
      </c>
      <c r="E527" s="143">
        <f>SUM(E528)</f>
        <v>139367.578</v>
      </c>
      <c r="F527" s="130">
        <v>98.04</v>
      </c>
    </row>
    <row r="528" spans="1:6" ht="75.75" customHeight="1">
      <c r="A528" s="21" t="s">
        <v>344</v>
      </c>
      <c r="B528" s="97" t="s">
        <v>345</v>
      </c>
      <c r="C528" s="98"/>
      <c r="D528" s="143">
        <f>SUM(D529+D538+D545+D558+D548+D561+D555)</f>
        <v>142157.78473</v>
      </c>
      <c r="E528" s="143">
        <f>SUM(E529+E538+E545+E558+E548+E561+E555)</f>
        <v>139367.578</v>
      </c>
      <c r="F528" s="130">
        <v>98.04</v>
      </c>
    </row>
    <row r="529" spans="1:6" ht="42" customHeight="1">
      <c r="A529" s="28" t="s">
        <v>309</v>
      </c>
      <c r="B529" s="97" t="s">
        <v>346</v>
      </c>
      <c r="C529" s="98"/>
      <c r="D529" s="143">
        <f>SUM(D530)</f>
        <v>89641.47973</v>
      </c>
      <c r="E529" s="143">
        <f>SUM(E530)</f>
        <v>87015.067</v>
      </c>
      <c r="F529" s="130">
        <v>97.07</v>
      </c>
    </row>
    <row r="530" spans="1:6" ht="43.5" customHeight="1">
      <c r="A530" s="26" t="s">
        <v>543</v>
      </c>
      <c r="B530" s="97" t="s">
        <v>347</v>
      </c>
      <c r="C530" s="97"/>
      <c r="D530" s="143">
        <f>SUM(D531+D533+D535)</f>
        <v>89641.47973</v>
      </c>
      <c r="E530" s="143">
        <f>SUM(E531+E533+E535)</f>
        <v>87015.067</v>
      </c>
      <c r="F530" s="130">
        <v>97.07</v>
      </c>
    </row>
    <row r="531" spans="1:6" ht="95.25" customHeight="1">
      <c r="A531" s="34" t="s">
        <v>396</v>
      </c>
      <c r="B531" s="98" t="s">
        <v>347</v>
      </c>
      <c r="C531" s="98">
        <v>100</v>
      </c>
      <c r="D531" s="144">
        <f>SUM(D532)</f>
        <v>63392.185</v>
      </c>
      <c r="E531" s="144">
        <f>SUM(E532)</f>
        <v>62371.866</v>
      </c>
      <c r="F531" s="84">
        <v>98.39</v>
      </c>
    </row>
    <row r="532" spans="1:6" ht="37.5">
      <c r="A532" s="34" t="s">
        <v>456</v>
      </c>
      <c r="B532" s="98" t="s">
        <v>347</v>
      </c>
      <c r="C532" s="98">
        <v>120</v>
      </c>
      <c r="D532" s="144">
        <v>63392.185</v>
      </c>
      <c r="E532" s="144">
        <v>62371.866</v>
      </c>
      <c r="F532" s="84">
        <v>98.39</v>
      </c>
    </row>
    <row r="533" spans="1:6" ht="37.5">
      <c r="A533" s="34" t="s">
        <v>323</v>
      </c>
      <c r="B533" s="98" t="s">
        <v>347</v>
      </c>
      <c r="C533" s="98">
        <v>200</v>
      </c>
      <c r="D533" s="144">
        <f>SUM(D534)</f>
        <v>24959.33873</v>
      </c>
      <c r="E533" s="144">
        <f>SUM(E534)</f>
        <v>23419.156</v>
      </c>
      <c r="F533" s="84">
        <v>93.83</v>
      </c>
    </row>
    <row r="534" spans="1:6" ht="37.5">
      <c r="A534" s="34" t="s">
        <v>454</v>
      </c>
      <c r="B534" s="98" t="s">
        <v>347</v>
      </c>
      <c r="C534" s="98">
        <v>240</v>
      </c>
      <c r="D534" s="144">
        <v>24959.33873</v>
      </c>
      <c r="E534" s="144">
        <v>23419.156</v>
      </c>
      <c r="F534" s="84">
        <v>93.83</v>
      </c>
    </row>
    <row r="535" spans="1:6" ht="20.25">
      <c r="A535" s="34" t="s">
        <v>314</v>
      </c>
      <c r="B535" s="98" t="s">
        <v>347</v>
      </c>
      <c r="C535" s="98">
        <v>800</v>
      </c>
      <c r="D535" s="144">
        <f>SUM(D536+D537)</f>
        <v>1289.956</v>
      </c>
      <c r="E535" s="144">
        <f>SUM(E536+E537)</f>
        <v>1224.045</v>
      </c>
      <c r="F535" s="84">
        <v>94.89</v>
      </c>
    </row>
    <row r="536" spans="1:6" ht="20.25">
      <c r="A536" s="34" t="s">
        <v>221</v>
      </c>
      <c r="B536" s="98" t="s">
        <v>347</v>
      </c>
      <c r="C536" s="98" t="s">
        <v>219</v>
      </c>
      <c r="D536" s="144">
        <v>71.838</v>
      </c>
      <c r="E536" s="144">
        <v>71.838</v>
      </c>
      <c r="F536" s="84">
        <v>100</v>
      </c>
    </row>
    <row r="537" spans="1:6" ht="20.25">
      <c r="A537" s="34" t="s">
        <v>458</v>
      </c>
      <c r="B537" s="98" t="s">
        <v>347</v>
      </c>
      <c r="C537" s="98">
        <v>850</v>
      </c>
      <c r="D537" s="144">
        <v>1218.118</v>
      </c>
      <c r="E537" s="144">
        <v>1152.207</v>
      </c>
      <c r="F537" s="84">
        <v>94.59</v>
      </c>
    </row>
    <row r="538" spans="1:6" ht="45" customHeight="1">
      <c r="A538" s="26" t="s">
        <v>542</v>
      </c>
      <c r="B538" s="97" t="s">
        <v>348</v>
      </c>
      <c r="C538" s="97"/>
      <c r="D538" s="143">
        <f>SUM(D539+D541+D543)</f>
        <v>13280.955</v>
      </c>
      <c r="E538" s="143">
        <f>SUM(E539+E541+E543)</f>
        <v>13183.763</v>
      </c>
      <c r="F538" s="143">
        <v>99.27</v>
      </c>
    </row>
    <row r="539" spans="1:6" ht="94.5" customHeight="1">
      <c r="A539" s="27" t="s">
        <v>396</v>
      </c>
      <c r="B539" s="98" t="s">
        <v>348</v>
      </c>
      <c r="C539" s="98" t="s">
        <v>393</v>
      </c>
      <c r="D539" s="144">
        <f>SUM(D540)</f>
        <v>13053.955</v>
      </c>
      <c r="E539" s="144">
        <f>SUM(E540)</f>
        <v>12999.054</v>
      </c>
      <c r="F539" s="84">
        <v>99.58</v>
      </c>
    </row>
    <row r="540" spans="1:6" ht="20.25">
      <c r="A540" s="27" t="s">
        <v>459</v>
      </c>
      <c r="B540" s="98" t="s">
        <v>348</v>
      </c>
      <c r="C540" s="98" t="s">
        <v>394</v>
      </c>
      <c r="D540" s="144">
        <v>13053.955</v>
      </c>
      <c r="E540" s="144">
        <v>12999.054</v>
      </c>
      <c r="F540" s="84">
        <v>99.58</v>
      </c>
    </row>
    <row r="541" spans="1:6" ht="37.5">
      <c r="A541" s="34" t="s">
        <v>323</v>
      </c>
      <c r="B541" s="98" t="s">
        <v>348</v>
      </c>
      <c r="C541" s="98">
        <v>200</v>
      </c>
      <c r="D541" s="144">
        <f>SUM(D542)</f>
        <v>227</v>
      </c>
      <c r="E541" s="144">
        <f>SUM(E542)</f>
        <v>184.709</v>
      </c>
      <c r="F541" s="84">
        <v>81.37</v>
      </c>
    </row>
    <row r="542" spans="1:6" ht="37.5">
      <c r="A542" s="34" t="s">
        <v>454</v>
      </c>
      <c r="B542" s="98" t="s">
        <v>348</v>
      </c>
      <c r="C542" s="98">
        <v>240</v>
      </c>
      <c r="D542" s="144">
        <v>227</v>
      </c>
      <c r="E542" s="144">
        <v>184.709</v>
      </c>
      <c r="F542" s="84">
        <v>81.37</v>
      </c>
    </row>
    <row r="543" spans="1:6" ht="23.25" customHeight="1">
      <c r="A543" s="34" t="s">
        <v>314</v>
      </c>
      <c r="B543" s="98" t="s">
        <v>348</v>
      </c>
      <c r="C543" s="98">
        <v>800</v>
      </c>
      <c r="D543" s="144">
        <f>SUM(D544)</f>
        <v>0</v>
      </c>
      <c r="E543" s="144">
        <f>SUM(E544)</f>
        <v>0</v>
      </c>
      <c r="F543" s="84">
        <v>0</v>
      </c>
    </row>
    <row r="544" spans="1:6" ht="29.25" customHeight="1">
      <c r="A544" s="34" t="s">
        <v>458</v>
      </c>
      <c r="B544" s="98" t="s">
        <v>348</v>
      </c>
      <c r="C544" s="98">
        <v>850</v>
      </c>
      <c r="D544" s="144">
        <v>0</v>
      </c>
      <c r="E544" s="144">
        <v>0</v>
      </c>
      <c r="F544" s="84">
        <v>0</v>
      </c>
    </row>
    <row r="545" spans="1:6" ht="43.5" customHeight="1">
      <c r="A545" s="26" t="s">
        <v>401</v>
      </c>
      <c r="B545" s="97" t="s">
        <v>349</v>
      </c>
      <c r="C545" s="97"/>
      <c r="D545" s="143">
        <f>SUM(D546)</f>
        <v>26.35</v>
      </c>
      <c r="E545" s="143">
        <f>SUM(E546)</f>
        <v>26.349</v>
      </c>
      <c r="F545" s="130">
        <v>100</v>
      </c>
    </row>
    <row r="546" spans="1:6" ht="20.25">
      <c r="A546" s="34" t="s">
        <v>314</v>
      </c>
      <c r="B546" s="98" t="s">
        <v>349</v>
      </c>
      <c r="C546" s="98">
        <v>800</v>
      </c>
      <c r="D546" s="144">
        <f>SUM(D547)</f>
        <v>26.35</v>
      </c>
      <c r="E546" s="144">
        <f>SUM(E547)</f>
        <v>26.349</v>
      </c>
      <c r="F546" s="84">
        <v>100</v>
      </c>
    </row>
    <row r="547" spans="1:6" ht="20.25">
      <c r="A547" s="34" t="s">
        <v>458</v>
      </c>
      <c r="B547" s="98" t="s">
        <v>349</v>
      </c>
      <c r="C547" s="98">
        <v>850</v>
      </c>
      <c r="D547" s="144">
        <v>26.35</v>
      </c>
      <c r="E547" s="144">
        <v>26.349</v>
      </c>
      <c r="F547" s="84">
        <v>100</v>
      </c>
    </row>
    <row r="548" spans="1:6" ht="58.5">
      <c r="A548" s="75" t="s">
        <v>487</v>
      </c>
      <c r="B548" s="117" t="s">
        <v>350</v>
      </c>
      <c r="C548" s="98"/>
      <c r="D548" s="179">
        <f>SUM(D549+D551+D553)</f>
        <v>36087</v>
      </c>
      <c r="E548" s="179">
        <f>SUM(E549+E551+E553)</f>
        <v>36021.44499999999</v>
      </c>
      <c r="F548" s="188">
        <v>99.82</v>
      </c>
    </row>
    <row r="549" spans="1:6" ht="93.75">
      <c r="A549" s="73" t="s">
        <v>396</v>
      </c>
      <c r="B549" s="107" t="s">
        <v>350</v>
      </c>
      <c r="C549" s="104" t="s">
        <v>393</v>
      </c>
      <c r="D549" s="180">
        <f>SUM(D550)</f>
        <v>33683.55</v>
      </c>
      <c r="E549" s="180">
        <f>SUM(E550)</f>
        <v>33661.992</v>
      </c>
      <c r="F549" s="174">
        <v>99.94</v>
      </c>
    </row>
    <row r="550" spans="1:6" ht="18" customHeight="1">
      <c r="A550" s="73" t="s">
        <v>459</v>
      </c>
      <c r="B550" s="107" t="s">
        <v>350</v>
      </c>
      <c r="C550" s="106" t="s">
        <v>394</v>
      </c>
      <c r="D550" s="180">
        <v>33683.55</v>
      </c>
      <c r="E550" s="180">
        <v>33661.992</v>
      </c>
      <c r="F550" s="174">
        <v>99.94</v>
      </c>
    </row>
    <row r="551" spans="1:6" ht="37.5">
      <c r="A551" s="74" t="s">
        <v>323</v>
      </c>
      <c r="B551" s="107" t="s">
        <v>350</v>
      </c>
      <c r="C551" s="98" t="s">
        <v>316</v>
      </c>
      <c r="D551" s="180">
        <f>SUM(D552)</f>
        <v>2398.45</v>
      </c>
      <c r="E551" s="180">
        <f>SUM(E552)</f>
        <v>2355.414</v>
      </c>
      <c r="F551" s="174">
        <v>98.21</v>
      </c>
    </row>
    <row r="552" spans="1:6" ht="37.5">
      <c r="A552" s="74" t="s">
        <v>454</v>
      </c>
      <c r="B552" s="107" t="s">
        <v>350</v>
      </c>
      <c r="C552" s="98" t="s">
        <v>317</v>
      </c>
      <c r="D552" s="180">
        <v>2398.45</v>
      </c>
      <c r="E552" s="180">
        <v>2355.414</v>
      </c>
      <c r="F552" s="174">
        <v>98.21</v>
      </c>
    </row>
    <row r="553" spans="1:6" ht="18.75">
      <c r="A553" s="76" t="s">
        <v>314</v>
      </c>
      <c r="B553" s="107" t="s">
        <v>350</v>
      </c>
      <c r="C553" s="107">
        <v>800</v>
      </c>
      <c r="D553" s="178">
        <f>SUM(D554)</f>
        <v>5</v>
      </c>
      <c r="E553" s="178">
        <f>SUM(E554)</f>
        <v>4.039</v>
      </c>
      <c r="F553" s="186">
        <v>80.78</v>
      </c>
    </row>
    <row r="554" spans="1:6" ht="18.75">
      <c r="A554" s="76" t="s">
        <v>458</v>
      </c>
      <c r="B554" s="107" t="s">
        <v>350</v>
      </c>
      <c r="C554" s="107">
        <v>850</v>
      </c>
      <c r="D554" s="178">
        <v>5</v>
      </c>
      <c r="E554" s="178">
        <v>4.039</v>
      </c>
      <c r="F554" s="186">
        <v>80.78</v>
      </c>
    </row>
    <row r="555" spans="1:6" ht="102" customHeight="1">
      <c r="A555" s="142" t="s">
        <v>196</v>
      </c>
      <c r="B555" s="117" t="s">
        <v>195</v>
      </c>
      <c r="C555" s="117"/>
      <c r="D555" s="177">
        <f>SUM(D556)</f>
        <v>100</v>
      </c>
      <c r="E555" s="177">
        <f>SUM(E556)</f>
        <v>99</v>
      </c>
      <c r="F555" s="187">
        <v>99</v>
      </c>
    </row>
    <row r="556" spans="1:6" ht="37.5">
      <c r="A556" s="34" t="s">
        <v>323</v>
      </c>
      <c r="B556" s="107" t="s">
        <v>195</v>
      </c>
      <c r="C556" s="107" t="s">
        <v>316</v>
      </c>
      <c r="D556" s="178">
        <f>SUM(D557)</f>
        <v>100</v>
      </c>
      <c r="E556" s="178">
        <f>SUM(E557)</f>
        <v>99</v>
      </c>
      <c r="F556" s="186">
        <v>99</v>
      </c>
    </row>
    <row r="557" spans="1:6" ht="37.5">
      <c r="A557" s="34" t="s">
        <v>454</v>
      </c>
      <c r="B557" s="107" t="s">
        <v>195</v>
      </c>
      <c r="C557" s="107" t="s">
        <v>317</v>
      </c>
      <c r="D557" s="178">
        <v>100</v>
      </c>
      <c r="E557" s="178">
        <v>99</v>
      </c>
      <c r="F557" s="186">
        <v>99</v>
      </c>
    </row>
    <row r="558" spans="1:6" ht="60" customHeight="1">
      <c r="A558" s="22" t="s">
        <v>404</v>
      </c>
      <c r="B558" s="108" t="s">
        <v>351</v>
      </c>
      <c r="C558" s="98"/>
      <c r="D558" s="150">
        <f>SUM(D559)</f>
        <v>2546</v>
      </c>
      <c r="E558" s="150">
        <f>SUM(E559)</f>
        <v>2546</v>
      </c>
      <c r="F558" s="141">
        <v>100</v>
      </c>
    </row>
    <row r="559" spans="1:6" ht="93.75">
      <c r="A559" s="24" t="s">
        <v>396</v>
      </c>
      <c r="B559" s="109" t="s">
        <v>351</v>
      </c>
      <c r="C559" s="98" t="s">
        <v>393</v>
      </c>
      <c r="D559" s="156">
        <f>D560</f>
        <v>2546</v>
      </c>
      <c r="E559" s="156">
        <f>E560</f>
        <v>2546</v>
      </c>
      <c r="F559" s="171">
        <v>100</v>
      </c>
    </row>
    <row r="560" spans="1:6" ht="37.5">
      <c r="A560" s="24" t="s">
        <v>456</v>
      </c>
      <c r="B560" s="109" t="s">
        <v>351</v>
      </c>
      <c r="C560" s="98" t="s">
        <v>368</v>
      </c>
      <c r="D560" s="156">
        <v>2546</v>
      </c>
      <c r="E560" s="156">
        <v>2546</v>
      </c>
      <c r="F560" s="171">
        <v>100</v>
      </c>
    </row>
    <row r="561" spans="1:6" ht="99" customHeight="1">
      <c r="A561" s="17" t="s">
        <v>78</v>
      </c>
      <c r="B561" s="108" t="s">
        <v>77</v>
      </c>
      <c r="C561" s="98"/>
      <c r="D561" s="150">
        <f>SUM(D562+D564)</f>
        <v>476</v>
      </c>
      <c r="E561" s="150">
        <f>SUM(E562+E564)</f>
        <v>475.954</v>
      </c>
      <c r="F561" s="141">
        <v>99.99</v>
      </c>
    </row>
    <row r="562" spans="1:6" ht="99" customHeight="1">
      <c r="A562" s="24" t="s">
        <v>396</v>
      </c>
      <c r="B562" s="109" t="s">
        <v>77</v>
      </c>
      <c r="C562" s="98" t="s">
        <v>393</v>
      </c>
      <c r="D562" s="156">
        <f>D563</f>
        <v>448.8</v>
      </c>
      <c r="E562" s="156">
        <f>E563</f>
        <v>448.8</v>
      </c>
      <c r="F562" s="171">
        <v>100</v>
      </c>
    </row>
    <row r="563" spans="1:6" ht="37.5">
      <c r="A563" s="24" t="s">
        <v>456</v>
      </c>
      <c r="B563" s="109" t="s">
        <v>77</v>
      </c>
      <c r="C563" s="98" t="s">
        <v>368</v>
      </c>
      <c r="D563" s="156">
        <v>448.8</v>
      </c>
      <c r="E563" s="156">
        <v>448.8</v>
      </c>
      <c r="F563" s="171">
        <v>100</v>
      </c>
    </row>
    <row r="564" spans="1:6" ht="37.5">
      <c r="A564" s="15" t="s">
        <v>323</v>
      </c>
      <c r="B564" s="109" t="s">
        <v>77</v>
      </c>
      <c r="C564" s="98" t="s">
        <v>316</v>
      </c>
      <c r="D564" s="156">
        <f>SUM(D565)</f>
        <v>27.2</v>
      </c>
      <c r="E564" s="156">
        <f>SUM(E565)</f>
        <v>27.154</v>
      </c>
      <c r="F564" s="171">
        <v>99.83</v>
      </c>
    </row>
    <row r="565" spans="1:6" ht="37.5">
      <c r="A565" s="15" t="s">
        <v>454</v>
      </c>
      <c r="B565" s="109" t="s">
        <v>77</v>
      </c>
      <c r="C565" s="98" t="s">
        <v>317</v>
      </c>
      <c r="D565" s="156">
        <v>27.2</v>
      </c>
      <c r="E565" s="156">
        <v>27.154</v>
      </c>
      <c r="F565" s="171">
        <v>99.83</v>
      </c>
    </row>
    <row r="566" spans="1:6" s="1" customFormat="1" ht="84" customHeight="1">
      <c r="A566" s="13" t="s">
        <v>17</v>
      </c>
      <c r="B566" s="110" t="s">
        <v>96</v>
      </c>
      <c r="C566" s="111"/>
      <c r="D566" s="143">
        <f>SUM(D568)</f>
        <v>5803.18</v>
      </c>
      <c r="E566" s="143">
        <f>SUM(E568)</f>
        <v>5802.8060000000005</v>
      </c>
      <c r="F566" s="130">
        <v>99.99</v>
      </c>
    </row>
    <row r="567" spans="1:6" s="1" customFormat="1" ht="20.25">
      <c r="A567" s="24" t="s">
        <v>313</v>
      </c>
      <c r="B567" s="110"/>
      <c r="C567" s="111"/>
      <c r="D567" s="143"/>
      <c r="E567" s="143"/>
      <c r="F567" s="130"/>
    </row>
    <row r="568" spans="1:6" s="1" customFormat="1" ht="79.5" customHeight="1">
      <c r="A568" s="25" t="s">
        <v>260</v>
      </c>
      <c r="B568" s="112" t="s">
        <v>261</v>
      </c>
      <c r="C568" s="113"/>
      <c r="D568" s="143">
        <f>SUM(D569+D572+D578+D575+D581)</f>
        <v>5803.18</v>
      </c>
      <c r="E568" s="143">
        <f>SUM(E569+E572+E578+E575+E581)</f>
        <v>5802.8060000000005</v>
      </c>
      <c r="F568" s="130">
        <v>99.99</v>
      </c>
    </row>
    <row r="569" spans="1:6" s="1" customFormat="1" ht="66" customHeight="1">
      <c r="A569" s="17" t="s">
        <v>582</v>
      </c>
      <c r="B569" s="112" t="s">
        <v>262</v>
      </c>
      <c r="C569" s="113"/>
      <c r="D569" s="143">
        <f>SUM(D570)</f>
        <v>2119.69</v>
      </c>
      <c r="E569" s="143">
        <f>SUM(E570)</f>
        <v>2119.684</v>
      </c>
      <c r="F569" s="130">
        <v>100</v>
      </c>
    </row>
    <row r="570" spans="1:6" s="1" customFormat="1" ht="37.5">
      <c r="A570" s="15" t="s">
        <v>323</v>
      </c>
      <c r="B570" s="114" t="s">
        <v>262</v>
      </c>
      <c r="C570" s="113">
        <v>200</v>
      </c>
      <c r="D570" s="144">
        <f>SUM(D571)</f>
        <v>2119.69</v>
      </c>
      <c r="E570" s="144">
        <f>SUM(E571)</f>
        <v>2119.684</v>
      </c>
      <c r="F570" s="84">
        <v>100</v>
      </c>
    </row>
    <row r="571" spans="1:6" s="1" customFormat="1" ht="37.5">
      <c r="A571" s="15" t="s">
        <v>454</v>
      </c>
      <c r="B571" s="114" t="s">
        <v>262</v>
      </c>
      <c r="C571" s="113">
        <v>240</v>
      </c>
      <c r="D571" s="144">
        <v>2119.69</v>
      </c>
      <c r="E571" s="144">
        <v>2119.684</v>
      </c>
      <c r="F571" s="84">
        <v>100</v>
      </c>
    </row>
    <row r="572" spans="1:6" s="1" customFormat="1" ht="66" customHeight="1">
      <c r="A572" s="17" t="s">
        <v>486</v>
      </c>
      <c r="B572" s="112" t="s">
        <v>263</v>
      </c>
      <c r="C572" s="115"/>
      <c r="D572" s="143">
        <f>SUM(D573)</f>
        <v>249.74</v>
      </c>
      <c r="E572" s="143">
        <f>SUM(E573)</f>
        <v>249.737</v>
      </c>
      <c r="F572" s="130">
        <v>100</v>
      </c>
    </row>
    <row r="573" spans="1:6" s="1" customFormat="1" ht="37.5">
      <c r="A573" s="15" t="s">
        <v>323</v>
      </c>
      <c r="B573" s="114" t="s">
        <v>263</v>
      </c>
      <c r="C573" s="113">
        <v>200</v>
      </c>
      <c r="D573" s="144">
        <f>SUM(D574)</f>
        <v>249.74</v>
      </c>
      <c r="E573" s="144">
        <f>SUM(E574)</f>
        <v>249.737</v>
      </c>
      <c r="F573" s="84">
        <v>100</v>
      </c>
    </row>
    <row r="574" spans="1:6" s="1" customFormat="1" ht="37.5">
      <c r="A574" s="15" t="s">
        <v>454</v>
      </c>
      <c r="B574" s="114" t="s">
        <v>263</v>
      </c>
      <c r="C574" s="113">
        <v>240</v>
      </c>
      <c r="D574" s="144">
        <v>249.74</v>
      </c>
      <c r="E574" s="144">
        <v>249.737</v>
      </c>
      <c r="F574" s="84">
        <v>100</v>
      </c>
    </row>
    <row r="575" spans="1:6" s="1" customFormat="1" ht="57" customHeight="1">
      <c r="A575" s="17" t="s">
        <v>198</v>
      </c>
      <c r="B575" s="112" t="s">
        <v>197</v>
      </c>
      <c r="C575" s="115"/>
      <c r="D575" s="143">
        <f>SUM(D576)</f>
        <v>390.75</v>
      </c>
      <c r="E575" s="143">
        <f>SUM(E576)</f>
        <v>390.745</v>
      </c>
      <c r="F575" s="130">
        <v>100</v>
      </c>
    </row>
    <row r="576" spans="1:6" s="1" customFormat="1" ht="37.5">
      <c r="A576" s="15" t="s">
        <v>323</v>
      </c>
      <c r="B576" s="114" t="s">
        <v>197</v>
      </c>
      <c r="C576" s="113">
        <v>200</v>
      </c>
      <c r="D576" s="144">
        <f>SUM(D577)</f>
        <v>390.75</v>
      </c>
      <c r="E576" s="144">
        <f>SUM(E577)</f>
        <v>390.745</v>
      </c>
      <c r="F576" s="84">
        <v>100</v>
      </c>
    </row>
    <row r="577" spans="1:6" s="1" customFormat="1" ht="37.5">
      <c r="A577" s="15" t="s">
        <v>454</v>
      </c>
      <c r="B577" s="114" t="s">
        <v>197</v>
      </c>
      <c r="C577" s="113">
        <v>240</v>
      </c>
      <c r="D577" s="144">
        <v>390.75</v>
      </c>
      <c r="E577" s="144">
        <v>390.745</v>
      </c>
      <c r="F577" s="84">
        <v>100</v>
      </c>
    </row>
    <row r="578" spans="1:6" s="1" customFormat="1" ht="37.5" customHeight="1">
      <c r="A578" s="17" t="s">
        <v>264</v>
      </c>
      <c r="B578" s="112" t="s">
        <v>265</v>
      </c>
      <c r="C578" s="113"/>
      <c r="D578" s="143">
        <f>SUM(D579)</f>
        <v>2650</v>
      </c>
      <c r="E578" s="143">
        <f>SUM(E579)</f>
        <v>2650</v>
      </c>
      <c r="F578" s="130">
        <v>100</v>
      </c>
    </row>
    <row r="579" spans="1:6" s="1" customFormat="1" ht="37.5">
      <c r="A579" s="15" t="s">
        <v>323</v>
      </c>
      <c r="B579" s="114" t="s">
        <v>265</v>
      </c>
      <c r="C579" s="113">
        <v>200</v>
      </c>
      <c r="D579" s="144">
        <f>SUM(D580)</f>
        <v>2650</v>
      </c>
      <c r="E579" s="144">
        <f>SUM(E580)</f>
        <v>2650</v>
      </c>
      <c r="F579" s="84">
        <v>100</v>
      </c>
    </row>
    <row r="580" spans="1:6" s="1" customFormat="1" ht="37.5">
      <c r="A580" s="15" t="s">
        <v>454</v>
      </c>
      <c r="B580" s="114" t="s">
        <v>265</v>
      </c>
      <c r="C580" s="113">
        <v>240</v>
      </c>
      <c r="D580" s="144">
        <v>2650</v>
      </c>
      <c r="E580" s="144">
        <v>2650</v>
      </c>
      <c r="F580" s="84">
        <v>100</v>
      </c>
    </row>
    <row r="581" spans="1:6" s="1" customFormat="1" ht="78">
      <c r="A581" s="17" t="s">
        <v>560</v>
      </c>
      <c r="B581" s="112" t="s">
        <v>559</v>
      </c>
      <c r="C581" s="115"/>
      <c r="D581" s="143">
        <f>SUM(D582)</f>
        <v>393</v>
      </c>
      <c r="E581" s="143">
        <f>SUM(E582)</f>
        <v>392.64</v>
      </c>
      <c r="F581" s="130">
        <v>99.91</v>
      </c>
    </row>
    <row r="582" spans="1:6" s="1" customFormat="1" ht="37.5">
      <c r="A582" s="15" t="s">
        <v>323</v>
      </c>
      <c r="B582" s="114" t="s">
        <v>559</v>
      </c>
      <c r="C582" s="113">
        <v>200</v>
      </c>
      <c r="D582" s="144">
        <f>SUM(D583)</f>
        <v>393</v>
      </c>
      <c r="E582" s="144">
        <f>SUM(E583)</f>
        <v>392.64</v>
      </c>
      <c r="F582" s="84">
        <v>99.91</v>
      </c>
    </row>
    <row r="583" spans="1:6" s="1" customFormat="1" ht="37.5">
      <c r="A583" s="15" t="s">
        <v>454</v>
      </c>
      <c r="B583" s="114" t="s">
        <v>559</v>
      </c>
      <c r="C583" s="113">
        <v>240</v>
      </c>
      <c r="D583" s="144">
        <v>393</v>
      </c>
      <c r="E583" s="144">
        <v>392.64</v>
      </c>
      <c r="F583" s="84">
        <v>99.91</v>
      </c>
    </row>
    <row r="584" spans="1:6" ht="65.25" customHeight="1">
      <c r="A584" s="13" t="s">
        <v>131</v>
      </c>
      <c r="B584" s="102" t="s">
        <v>154</v>
      </c>
      <c r="C584" s="104"/>
      <c r="D584" s="143">
        <f>SUM(D586+D610+D618)</f>
        <v>151932.289</v>
      </c>
      <c r="E584" s="143">
        <f>SUM(E586+E610+E618)</f>
        <v>148896.419</v>
      </c>
      <c r="F584" s="130">
        <v>98</v>
      </c>
    </row>
    <row r="585" spans="1:6" ht="20.25">
      <c r="A585" s="24" t="s">
        <v>313</v>
      </c>
      <c r="B585" s="100"/>
      <c r="C585" s="104"/>
      <c r="D585" s="144"/>
      <c r="E585" s="144"/>
      <c r="F585" s="79"/>
    </row>
    <row r="586" spans="1:6" ht="42.75" customHeight="1">
      <c r="A586" s="25" t="s">
        <v>571</v>
      </c>
      <c r="B586" s="85" t="s">
        <v>155</v>
      </c>
      <c r="C586" s="104"/>
      <c r="D586" s="143">
        <f>SUM(D603+D587)</f>
        <v>111967.9</v>
      </c>
      <c r="E586" s="143">
        <f>SUM(E603+E587)</f>
        <v>111567.163</v>
      </c>
      <c r="F586" s="130">
        <v>99.64</v>
      </c>
    </row>
    <row r="587" spans="1:6" ht="63" customHeight="1">
      <c r="A587" s="25" t="s">
        <v>132</v>
      </c>
      <c r="B587" s="85" t="s">
        <v>137</v>
      </c>
      <c r="C587" s="104"/>
      <c r="D587" s="143">
        <f>SUM(D588+D591+D594+D597+D600)</f>
        <v>111817.9</v>
      </c>
      <c r="E587" s="143">
        <f>SUM(E588+E591+E594+E597+E600)</f>
        <v>111417.163</v>
      </c>
      <c r="F587" s="130">
        <v>99.64</v>
      </c>
    </row>
    <row r="588" spans="1:6" ht="30" customHeight="1">
      <c r="A588" s="17" t="s">
        <v>556</v>
      </c>
      <c r="B588" s="85" t="s">
        <v>138</v>
      </c>
      <c r="C588" s="97"/>
      <c r="D588" s="143">
        <f>SUM(D589)</f>
        <v>28036.468</v>
      </c>
      <c r="E588" s="143">
        <f>SUM(E589)</f>
        <v>27667.039</v>
      </c>
      <c r="F588" s="130">
        <v>98.68</v>
      </c>
    </row>
    <row r="589" spans="1:6" ht="37.5">
      <c r="A589" s="30" t="s">
        <v>323</v>
      </c>
      <c r="B589" s="77" t="s">
        <v>138</v>
      </c>
      <c r="C589" s="104" t="s">
        <v>316</v>
      </c>
      <c r="D589" s="144">
        <f>SUM(D590)</f>
        <v>28036.468</v>
      </c>
      <c r="E589" s="144">
        <f>SUM(E590)</f>
        <v>27667.039</v>
      </c>
      <c r="F589" s="84">
        <v>98.68</v>
      </c>
    </row>
    <row r="590" spans="1:6" ht="37.5">
      <c r="A590" s="30" t="s">
        <v>454</v>
      </c>
      <c r="B590" s="77" t="s">
        <v>138</v>
      </c>
      <c r="C590" s="104" t="s">
        <v>317</v>
      </c>
      <c r="D590" s="144">
        <v>28036.468</v>
      </c>
      <c r="E590" s="144">
        <v>27667.039</v>
      </c>
      <c r="F590" s="84">
        <v>98.68</v>
      </c>
    </row>
    <row r="591" spans="1:6" ht="127.5" customHeight="1">
      <c r="A591" s="29" t="s">
        <v>665</v>
      </c>
      <c r="B591" s="50" t="s">
        <v>667</v>
      </c>
      <c r="C591" s="14"/>
      <c r="D591" s="143">
        <f>SUM(D592)</f>
        <v>14410</v>
      </c>
      <c r="E591" s="143">
        <f>SUM(E592)</f>
        <v>14378.909</v>
      </c>
      <c r="F591" s="130">
        <v>99.78</v>
      </c>
    </row>
    <row r="592" spans="1:6" ht="37.5">
      <c r="A592" s="30" t="s">
        <v>323</v>
      </c>
      <c r="B592" s="51" t="s">
        <v>667</v>
      </c>
      <c r="C592" s="54" t="s">
        <v>316</v>
      </c>
      <c r="D592" s="144">
        <f>SUM(D593)</f>
        <v>14410</v>
      </c>
      <c r="E592" s="144">
        <f>SUM(E593)</f>
        <v>14378.909</v>
      </c>
      <c r="F592" s="84">
        <v>99.78</v>
      </c>
    </row>
    <row r="593" spans="1:6" ht="37.5">
      <c r="A593" s="37" t="s">
        <v>454</v>
      </c>
      <c r="B593" s="51" t="s">
        <v>667</v>
      </c>
      <c r="C593" s="54" t="s">
        <v>317</v>
      </c>
      <c r="D593" s="144">
        <v>14410</v>
      </c>
      <c r="E593" s="144">
        <v>14378.909</v>
      </c>
      <c r="F593" s="84">
        <v>99.78</v>
      </c>
    </row>
    <row r="594" spans="1:6" ht="91.5" customHeight="1">
      <c r="A594" s="29" t="s">
        <v>413</v>
      </c>
      <c r="B594" s="50" t="s">
        <v>412</v>
      </c>
      <c r="C594" s="14"/>
      <c r="D594" s="143">
        <f>SUM(D595)</f>
        <v>67304</v>
      </c>
      <c r="E594" s="143">
        <f>SUM(E595)</f>
        <v>67303.92</v>
      </c>
      <c r="F594" s="130">
        <v>100</v>
      </c>
    </row>
    <row r="595" spans="1:6" ht="37.5">
      <c r="A595" s="30" t="s">
        <v>323</v>
      </c>
      <c r="B595" s="51" t="s">
        <v>412</v>
      </c>
      <c r="C595" s="54" t="s">
        <v>316</v>
      </c>
      <c r="D595" s="144">
        <f>SUM(D596)</f>
        <v>67304</v>
      </c>
      <c r="E595" s="144">
        <f>SUM(E596)</f>
        <v>67303.92</v>
      </c>
      <c r="F595" s="84">
        <v>100</v>
      </c>
    </row>
    <row r="596" spans="1:6" ht="37.5">
      <c r="A596" s="30" t="s">
        <v>454</v>
      </c>
      <c r="B596" s="51" t="s">
        <v>412</v>
      </c>
      <c r="C596" s="54" t="s">
        <v>317</v>
      </c>
      <c r="D596" s="144">
        <v>67304</v>
      </c>
      <c r="E596" s="144">
        <v>67303.92</v>
      </c>
      <c r="F596" s="84">
        <v>100</v>
      </c>
    </row>
    <row r="597" spans="1:6" ht="67.5" customHeight="1">
      <c r="A597" s="29" t="s">
        <v>666</v>
      </c>
      <c r="B597" s="50" t="s">
        <v>668</v>
      </c>
      <c r="C597" s="14"/>
      <c r="D597" s="143">
        <f>SUM(D598)</f>
        <v>1387.386</v>
      </c>
      <c r="E597" s="143">
        <f>SUM(E598)</f>
        <v>1387.353</v>
      </c>
      <c r="F597" s="130">
        <v>100</v>
      </c>
    </row>
    <row r="598" spans="1:6" ht="37.5">
      <c r="A598" s="30" t="s">
        <v>323</v>
      </c>
      <c r="B598" s="51" t="s">
        <v>668</v>
      </c>
      <c r="C598" s="54" t="s">
        <v>316</v>
      </c>
      <c r="D598" s="144">
        <f>SUM(D599)</f>
        <v>1387.386</v>
      </c>
      <c r="E598" s="144">
        <f>SUM(E599)</f>
        <v>1387.353</v>
      </c>
      <c r="F598" s="84">
        <v>100</v>
      </c>
    </row>
    <row r="599" spans="1:6" ht="37.5">
      <c r="A599" s="30" t="s">
        <v>454</v>
      </c>
      <c r="B599" s="51" t="s">
        <v>668</v>
      </c>
      <c r="C599" s="54" t="s">
        <v>317</v>
      </c>
      <c r="D599" s="144">
        <v>1387.386</v>
      </c>
      <c r="E599" s="144">
        <v>1387.353</v>
      </c>
      <c r="F599" s="84">
        <v>100</v>
      </c>
    </row>
    <row r="600" spans="1:6" ht="93" customHeight="1">
      <c r="A600" s="157" t="s">
        <v>562</v>
      </c>
      <c r="B600" s="51" t="s">
        <v>561</v>
      </c>
      <c r="C600" s="54"/>
      <c r="D600" s="143">
        <f>SUM(D601)</f>
        <v>680.046</v>
      </c>
      <c r="E600" s="143">
        <f>SUM(E601)</f>
        <v>679.942</v>
      </c>
      <c r="F600" s="130">
        <v>99.98</v>
      </c>
    </row>
    <row r="601" spans="1:6" ht="37.5">
      <c r="A601" s="30" t="s">
        <v>323</v>
      </c>
      <c r="B601" s="51" t="s">
        <v>561</v>
      </c>
      <c r="C601" s="54" t="s">
        <v>316</v>
      </c>
      <c r="D601" s="144">
        <f>SUM(D602)</f>
        <v>680.046</v>
      </c>
      <c r="E601" s="144">
        <f>SUM(E602)</f>
        <v>679.942</v>
      </c>
      <c r="F601" s="84">
        <v>99.98</v>
      </c>
    </row>
    <row r="602" spans="1:6" ht="37.5">
      <c r="A602" s="30" t="s">
        <v>454</v>
      </c>
      <c r="B602" s="51" t="s">
        <v>561</v>
      </c>
      <c r="C602" s="54" t="s">
        <v>317</v>
      </c>
      <c r="D602" s="144">
        <v>680.046</v>
      </c>
      <c r="E602" s="144">
        <v>679.942</v>
      </c>
      <c r="F602" s="84">
        <v>99.98</v>
      </c>
    </row>
    <row r="603" spans="1:6" ht="37.5">
      <c r="A603" s="36" t="s">
        <v>136</v>
      </c>
      <c r="B603" s="85" t="s">
        <v>140</v>
      </c>
      <c r="C603" s="97"/>
      <c r="D603" s="143">
        <f>SUM(D604+D607)</f>
        <v>150</v>
      </c>
      <c r="E603" s="143">
        <f>SUM(E604+E607)</f>
        <v>150</v>
      </c>
      <c r="F603" s="130">
        <v>44.698</v>
      </c>
    </row>
    <row r="604" spans="1:6" ht="117">
      <c r="A604" s="29" t="s">
        <v>271</v>
      </c>
      <c r="B604" s="85" t="s">
        <v>139</v>
      </c>
      <c r="C604" s="104"/>
      <c r="D604" s="143">
        <f>SUM(D605)</f>
        <v>0</v>
      </c>
      <c r="E604" s="143">
        <f>SUM(E605)</f>
        <v>0</v>
      </c>
      <c r="F604" s="130">
        <v>0</v>
      </c>
    </row>
    <row r="605" spans="1:6" ht="37.5">
      <c r="A605" s="30" t="s">
        <v>323</v>
      </c>
      <c r="B605" s="77" t="s">
        <v>139</v>
      </c>
      <c r="C605" s="104" t="s">
        <v>316</v>
      </c>
      <c r="D605" s="144">
        <f>SUM(D606)</f>
        <v>0</v>
      </c>
      <c r="E605" s="144">
        <f>SUM(E606)</f>
        <v>0</v>
      </c>
      <c r="F605" s="84">
        <v>0</v>
      </c>
    </row>
    <row r="606" spans="1:6" ht="37.5">
      <c r="A606" s="30" t="s">
        <v>454</v>
      </c>
      <c r="B606" s="77" t="s">
        <v>139</v>
      </c>
      <c r="C606" s="104" t="s">
        <v>317</v>
      </c>
      <c r="D606" s="144">
        <v>0</v>
      </c>
      <c r="E606" s="144">
        <v>0</v>
      </c>
      <c r="F606" s="84">
        <v>0</v>
      </c>
    </row>
    <row r="607" spans="1:6" ht="39">
      <c r="A607" s="29" t="s">
        <v>200</v>
      </c>
      <c r="B607" s="85" t="s">
        <v>199</v>
      </c>
      <c r="C607" s="97"/>
      <c r="D607" s="143">
        <f>SUM(D608)</f>
        <v>150</v>
      </c>
      <c r="E607" s="143">
        <f>SUM(E608)</f>
        <v>150</v>
      </c>
      <c r="F607" s="130">
        <v>100</v>
      </c>
    </row>
    <row r="608" spans="1:6" ht="37.5">
      <c r="A608" s="30" t="s">
        <v>323</v>
      </c>
      <c r="B608" s="77" t="s">
        <v>199</v>
      </c>
      <c r="C608" s="104" t="s">
        <v>316</v>
      </c>
      <c r="D608" s="144">
        <f>SUM(D609)</f>
        <v>150</v>
      </c>
      <c r="E608" s="144">
        <f>SUM(E609)</f>
        <v>150</v>
      </c>
      <c r="F608" s="84">
        <v>100</v>
      </c>
    </row>
    <row r="609" spans="1:6" ht="37.5">
      <c r="A609" s="30" t="s">
        <v>454</v>
      </c>
      <c r="B609" s="77" t="s">
        <v>199</v>
      </c>
      <c r="C609" s="104" t="s">
        <v>317</v>
      </c>
      <c r="D609" s="144">
        <v>150</v>
      </c>
      <c r="E609" s="144">
        <v>150</v>
      </c>
      <c r="F609" s="84">
        <v>100</v>
      </c>
    </row>
    <row r="610" spans="1:6" ht="37.5">
      <c r="A610" s="28" t="s">
        <v>283</v>
      </c>
      <c r="B610" s="85" t="s">
        <v>284</v>
      </c>
      <c r="C610" s="104"/>
      <c r="D610" s="143">
        <f>SUM(D611)</f>
        <v>100</v>
      </c>
      <c r="E610" s="143">
        <f>SUM(E611)</f>
        <v>94.69800000000001</v>
      </c>
      <c r="F610" s="130">
        <v>94.7</v>
      </c>
    </row>
    <row r="611" spans="1:6" ht="37.5">
      <c r="A611" s="28" t="s">
        <v>285</v>
      </c>
      <c r="B611" s="85" t="s">
        <v>286</v>
      </c>
      <c r="C611" s="104"/>
      <c r="D611" s="143">
        <f>SUM(D612+D615)</f>
        <v>100</v>
      </c>
      <c r="E611" s="143">
        <f>SUM(E612+E615)</f>
        <v>94.69800000000001</v>
      </c>
      <c r="F611" s="130">
        <v>94.7</v>
      </c>
    </row>
    <row r="612" spans="1:6" ht="58.5">
      <c r="A612" s="26" t="s">
        <v>287</v>
      </c>
      <c r="B612" s="85" t="s">
        <v>288</v>
      </c>
      <c r="C612" s="104"/>
      <c r="D612" s="143">
        <f>SUM(D613)</f>
        <v>50</v>
      </c>
      <c r="E612" s="143">
        <f>SUM(E613)</f>
        <v>44.698</v>
      </c>
      <c r="F612" s="130">
        <v>89.4</v>
      </c>
    </row>
    <row r="613" spans="1:6" ht="41.25" customHeight="1">
      <c r="A613" s="30" t="s">
        <v>323</v>
      </c>
      <c r="B613" s="77" t="s">
        <v>288</v>
      </c>
      <c r="C613" s="104" t="s">
        <v>316</v>
      </c>
      <c r="D613" s="144">
        <f>SUM(D614)</f>
        <v>50</v>
      </c>
      <c r="E613" s="144">
        <f>SUM(E614)</f>
        <v>44.698</v>
      </c>
      <c r="F613" s="84">
        <v>89.4</v>
      </c>
    </row>
    <row r="614" spans="1:6" ht="42.75" customHeight="1">
      <c r="A614" s="30" t="s">
        <v>454</v>
      </c>
      <c r="B614" s="77" t="s">
        <v>288</v>
      </c>
      <c r="C614" s="104" t="s">
        <v>317</v>
      </c>
      <c r="D614" s="144">
        <v>50</v>
      </c>
      <c r="E614" s="144">
        <v>44.698</v>
      </c>
      <c r="F614" s="84">
        <v>89.4</v>
      </c>
    </row>
    <row r="615" spans="1:6" ht="39">
      <c r="A615" s="26" t="s">
        <v>289</v>
      </c>
      <c r="B615" s="85" t="s">
        <v>290</v>
      </c>
      <c r="C615" s="104"/>
      <c r="D615" s="143">
        <f>SUM(D616)</f>
        <v>50</v>
      </c>
      <c r="E615" s="143">
        <f>SUM(E616)</f>
        <v>50</v>
      </c>
      <c r="F615" s="130">
        <v>100</v>
      </c>
    </row>
    <row r="616" spans="1:6" ht="37.5">
      <c r="A616" s="30" t="s">
        <v>323</v>
      </c>
      <c r="B616" s="77" t="s">
        <v>290</v>
      </c>
      <c r="C616" s="104" t="s">
        <v>316</v>
      </c>
      <c r="D616" s="144">
        <f>SUM(D617)</f>
        <v>50</v>
      </c>
      <c r="E616" s="144">
        <f>SUM(E617)</f>
        <v>50</v>
      </c>
      <c r="F616" s="84">
        <v>100</v>
      </c>
    </row>
    <row r="617" spans="1:6" ht="37.5">
      <c r="A617" s="30" t="s">
        <v>454</v>
      </c>
      <c r="B617" s="77" t="s">
        <v>290</v>
      </c>
      <c r="C617" s="104" t="s">
        <v>317</v>
      </c>
      <c r="D617" s="144">
        <v>50</v>
      </c>
      <c r="E617" s="144">
        <v>50</v>
      </c>
      <c r="F617" s="84">
        <v>100</v>
      </c>
    </row>
    <row r="618" spans="1:6" ht="50.25" customHeight="1">
      <c r="A618" s="28" t="s">
        <v>369</v>
      </c>
      <c r="B618" s="50" t="s">
        <v>156</v>
      </c>
      <c r="C618" s="54"/>
      <c r="D618" s="137">
        <f>SUM(D619)</f>
        <v>39864.389</v>
      </c>
      <c r="E618" s="137">
        <f>SUM(E619)</f>
        <v>37234.558000000005</v>
      </c>
      <c r="F618" s="168">
        <v>93.4</v>
      </c>
    </row>
    <row r="619" spans="1:6" ht="78" customHeight="1">
      <c r="A619" s="28" t="s">
        <v>141</v>
      </c>
      <c r="B619" s="50" t="s">
        <v>159</v>
      </c>
      <c r="C619" s="54"/>
      <c r="D619" s="137">
        <f>SUM(D620)</f>
        <v>39864.389</v>
      </c>
      <c r="E619" s="137">
        <f>SUM(E620)</f>
        <v>37234.558000000005</v>
      </c>
      <c r="F619" s="168">
        <v>93.4</v>
      </c>
    </row>
    <row r="620" spans="1:6" ht="103.5" customHeight="1">
      <c r="A620" s="26" t="s">
        <v>521</v>
      </c>
      <c r="B620" s="50" t="s">
        <v>160</v>
      </c>
      <c r="C620" s="54"/>
      <c r="D620" s="137">
        <f>SUM(D621+D623)</f>
        <v>39864.389</v>
      </c>
      <c r="E620" s="137">
        <f>SUM(E621+E623)</f>
        <v>37234.558000000005</v>
      </c>
      <c r="F620" s="168">
        <v>93.4</v>
      </c>
    </row>
    <row r="621" spans="1:6" ht="37.5">
      <c r="A621" s="27" t="s">
        <v>323</v>
      </c>
      <c r="B621" s="51" t="s">
        <v>160</v>
      </c>
      <c r="C621" s="54">
        <v>200</v>
      </c>
      <c r="D621" s="138">
        <f>SUM(D622)</f>
        <v>33164.389</v>
      </c>
      <c r="E621" s="138">
        <f>SUM(E622)</f>
        <v>30534.558</v>
      </c>
      <c r="F621" s="158">
        <v>92.07</v>
      </c>
    </row>
    <row r="622" spans="1:6" ht="37.5">
      <c r="A622" s="27" t="s">
        <v>454</v>
      </c>
      <c r="B622" s="51" t="s">
        <v>160</v>
      </c>
      <c r="C622" s="54">
        <v>240</v>
      </c>
      <c r="D622" s="138">
        <v>33164.389</v>
      </c>
      <c r="E622" s="138">
        <v>30534.558</v>
      </c>
      <c r="F622" s="158">
        <v>92.07</v>
      </c>
    </row>
    <row r="623" spans="1:6" ht="20.25">
      <c r="A623" s="27" t="s">
        <v>314</v>
      </c>
      <c r="B623" s="51" t="s">
        <v>160</v>
      </c>
      <c r="C623" s="54" t="s">
        <v>315</v>
      </c>
      <c r="D623" s="138">
        <f>SUM(D624)</f>
        <v>6700</v>
      </c>
      <c r="E623" s="138">
        <f>SUM(E624)</f>
        <v>6700</v>
      </c>
      <c r="F623" s="84">
        <v>100</v>
      </c>
    </row>
    <row r="624" spans="1:6" ht="20.25">
      <c r="A624" s="34" t="s">
        <v>221</v>
      </c>
      <c r="B624" s="51" t="s">
        <v>160</v>
      </c>
      <c r="C624" s="54" t="s">
        <v>219</v>
      </c>
      <c r="D624" s="138">
        <v>6700</v>
      </c>
      <c r="E624" s="138">
        <v>6700</v>
      </c>
      <c r="F624" s="84">
        <v>100</v>
      </c>
    </row>
    <row r="625" spans="1:6" ht="99" customHeight="1">
      <c r="A625" s="38" t="s">
        <v>376</v>
      </c>
      <c r="B625" s="53" t="s">
        <v>161</v>
      </c>
      <c r="C625" s="54"/>
      <c r="D625" s="137">
        <f>SUM(D627+D658)</f>
        <v>34067.1</v>
      </c>
      <c r="E625" s="137">
        <f>SUM(E627+E658)</f>
        <v>33746.63</v>
      </c>
      <c r="F625" s="168">
        <v>99.06</v>
      </c>
    </row>
    <row r="626" spans="1:6" ht="20.25">
      <c r="A626" s="39" t="s">
        <v>313</v>
      </c>
      <c r="B626" s="53"/>
      <c r="C626" s="54"/>
      <c r="D626" s="68"/>
      <c r="E626" s="137"/>
      <c r="F626" s="68"/>
    </row>
    <row r="627" spans="1:6" ht="92.25" customHeight="1">
      <c r="A627" s="21" t="s">
        <v>237</v>
      </c>
      <c r="B627" s="97" t="s">
        <v>142</v>
      </c>
      <c r="C627" s="97"/>
      <c r="D627" s="143">
        <f>SUM(D628+D647+D651)</f>
        <v>5386.6</v>
      </c>
      <c r="E627" s="143">
        <f>SUM(E628+E647+E651)</f>
        <v>5179.241</v>
      </c>
      <c r="F627" s="130">
        <v>96.15</v>
      </c>
    </row>
    <row r="628" spans="1:6" ht="84.75" customHeight="1">
      <c r="A628" s="21" t="s">
        <v>238</v>
      </c>
      <c r="B628" s="97" t="s">
        <v>143</v>
      </c>
      <c r="C628" s="97"/>
      <c r="D628" s="143">
        <f>SUM(D629+D632+D635+D638+D641+D644)</f>
        <v>5365</v>
      </c>
      <c r="E628" s="143">
        <f>SUM(E629+E632+E635+E638+E641+E644)</f>
        <v>5176.846</v>
      </c>
      <c r="F628" s="130">
        <v>96.49</v>
      </c>
    </row>
    <row r="629" spans="1:6" ht="84.75" customHeight="1">
      <c r="A629" s="17" t="s">
        <v>594</v>
      </c>
      <c r="B629" s="97" t="s">
        <v>595</v>
      </c>
      <c r="C629" s="97"/>
      <c r="D629" s="143">
        <f>SUM(D630)</f>
        <v>606</v>
      </c>
      <c r="E629" s="143">
        <f>SUM(E630)</f>
        <v>501.744</v>
      </c>
      <c r="F629" s="130">
        <v>82.8</v>
      </c>
    </row>
    <row r="630" spans="1:6" ht="52.5" customHeight="1">
      <c r="A630" s="24" t="s">
        <v>320</v>
      </c>
      <c r="B630" s="98" t="s">
        <v>595</v>
      </c>
      <c r="C630" s="98" t="s">
        <v>321</v>
      </c>
      <c r="D630" s="144">
        <f>SUM(D631)</f>
        <v>606</v>
      </c>
      <c r="E630" s="144">
        <f>SUM(E631)</f>
        <v>501.744</v>
      </c>
      <c r="F630" s="84">
        <v>82.8</v>
      </c>
    </row>
    <row r="631" spans="1:6" ht="36.75" customHeight="1">
      <c r="A631" s="24" t="s">
        <v>472</v>
      </c>
      <c r="B631" s="98" t="s">
        <v>595</v>
      </c>
      <c r="C631" s="98" t="s">
        <v>326</v>
      </c>
      <c r="D631" s="144">
        <v>606</v>
      </c>
      <c r="E631" s="144">
        <v>501.744</v>
      </c>
      <c r="F631" s="84">
        <v>82.8</v>
      </c>
    </row>
    <row r="632" spans="1:6" ht="47.25" customHeight="1">
      <c r="A632" s="17" t="s">
        <v>239</v>
      </c>
      <c r="B632" s="97" t="s">
        <v>144</v>
      </c>
      <c r="C632" s="97"/>
      <c r="D632" s="143">
        <f>SUM(D633)</f>
        <v>1369</v>
      </c>
      <c r="E632" s="143">
        <f>SUM(E633)</f>
        <v>1305.943</v>
      </c>
      <c r="F632" s="130">
        <v>95.39</v>
      </c>
    </row>
    <row r="633" spans="1:6" ht="37.5">
      <c r="A633" s="24" t="s">
        <v>320</v>
      </c>
      <c r="B633" s="98" t="s">
        <v>144</v>
      </c>
      <c r="C633" s="98" t="s">
        <v>321</v>
      </c>
      <c r="D633" s="144">
        <f>SUM(D634)</f>
        <v>1369</v>
      </c>
      <c r="E633" s="144">
        <f>SUM(E634)</f>
        <v>1305.943</v>
      </c>
      <c r="F633" s="84">
        <v>95.39</v>
      </c>
    </row>
    <row r="634" spans="1:6" ht="20.25">
      <c r="A634" s="24" t="s">
        <v>472</v>
      </c>
      <c r="B634" s="98" t="s">
        <v>144</v>
      </c>
      <c r="C634" s="98" t="s">
        <v>326</v>
      </c>
      <c r="D634" s="144">
        <v>1369</v>
      </c>
      <c r="E634" s="144">
        <v>1305.943</v>
      </c>
      <c r="F634" s="84">
        <v>95.39</v>
      </c>
    </row>
    <row r="635" spans="1:6" ht="78">
      <c r="A635" s="22" t="s">
        <v>596</v>
      </c>
      <c r="B635" s="97" t="s">
        <v>597</v>
      </c>
      <c r="C635" s="97"/>
      <c r="D635" s="143">
        <f>SUM(D636)</f>
        <v>2165</v>
      </c>
      <c r="E635" s="143">
        <f>SUM(E636)</f>
        <v>2164.225</v>
      </c>
      <c r="F635" s="130">
        <v>99.96</v>
      </c>
    </row>
    <row r="636" spans="1:6" ht="37.5">
      <c r="A636" s="27" t="s">
        <v>323</v>
      </c>
      <c r="B636" s="98" t="s">
        <v>597</v>
      </c>
      <c r="C636" s="98" t="s">
        <v>316</v>
      </c>
      <c r="D636" s="144">
        <f>SUM(D637)</f>
        <v>2165</v>
      </c>
      <c r="E636" s="144">
        <f>SUM(E637)</f>
        <v>2164.225</v>
      </c>
      <c r="F636" s="84">
        <v>99.96</v>
      </c>
    </row>
    <row r="637" spans="1:6" ht="37.5">
      <c r="A637" s="27" t="s">
        <v>454</v>
      </c>
      <c r="B637" s="98" t="s">
        <v>597</v>
      </c>
      <c r="C637" s="98" t="s">
        <v>317</v>
      </c>
      <c r="D637" s="144">
        <v>2165</v>
      </c>
      <c r="E637" s="144">
        <v>2164.225</v>
      </c>
      <c r="F637" s="84">
        <v>99.96</v>
      </c>
    </row>
    <row r="638" spans="1:6" ht="78">
      <c r="A638" s="22" t="s">
        <v>306</v>
      </c>
      <c r="B638" s="97" t="s">
        <v>305</v>
      </c>
      <c r="C638" s="98"/>
      <c r="D638" s="143">
        <f>SUM(D639)</f>
        <v>699</v>
      </c>
      <c r="E638" s="143">
        <f>SUM(E639)</f>
        <v>698.885</v>
      </c>
      <c r="F638" s="130">
        <v>99.98</v>
      </c>
    </row>
    <row r="639" spans="1:6" ht="37.5">
      <c r="A639" s="27" t="s">
        <v>323</v>
      </c>
      <c r="B639" s="98" t="s">
        <v>305</v>
      </c>
      <c r="C639" s="98" t="s">
        <v>316</v>
      </c>
      <c r="D639" s="144">
        <f>SUM(D640)</f>
        <v>699</v>
      </c>
      <c r="E639" s="144">
        <f>SUM(E640)</f>
        <v>698.885</v>
      </c>
      <c r="F639" s="84">
        <v>99.98</v>
      </c>
    </row>
    <row r="640" spans="1:6" ht="37.5">
      <c r="A640" s="27" t="s">
        <v>454</v>
      </c>
      <c r="B640" s="98" t="s">
        <v>305</v>
      </c>
      <c r="C640" s="98" t="s">
        <v>317</v>
      </c>
      <c r="D640" s="144">
        <v>699</v>
      </c>
      <c r="E640" s="144">
        <v>698.885</v>
      </c>
      <c r="F640" s="84">
        <v>99.98</v>
      </c>
    </row>
    <row r="641" spans="1:6" ht="93" customHeight="1">
      <c r="A641" s="26" t="s">
        <v>416</v>
      </c>
      <c r="B641" s="97" t="s">
        <v>414</v>
      </c>
      <c r="C641" s="98"/>
      <c r="D641" s="143">
        <f>SUM(D642)</f>
        <v>425</v>
      </c>
      <c r="E641" s="143">
        <f>SUM(E642)</f>
        <v>422.499</v>
      </c>
      <c r="F641" s="130">
        <v>99.41</v>
      </c>
    </row>
    <row r="642" spans="1:6" ht="37.5">
      <c r="A642" s="24" t="s">
        <v>320</v>
      </c>
      <c r="B642" s="98" t="s">
        <v>414</v>
      </c>
      <c r="C642" s="98" t="s">
        <v>321</v>
      </c>
      <c r="D642" s="144">
        <f>SUM(D643)</f>
        <v>425</v>
      </c>
      <c r="E642" s="144">
        <f>SUM(E643)</f>
        <v>422.499</v>
      </c>
      <c r="F642" s="84">
        <v>99.41</v>
      </c>
    </row>
    <row r="643" spans="1:6" ht="20.25">
      <c r="A643" s="24" t="s">
        <v>472</v>
      </c>
      <c r="B643" s="98" t="s">
        <v>414</v>
      </c>
      <c r="C643" s="98" t="s">
        <v>326</v>
      </c>
      <c r="D643" s="144">
        <v>425</v>
      </c>
      <c r="E643" s="144">
        <v>422.499</v>
      </c>
      <c r="F643" s="84">
        <v>99.41</v>
      </c>
    </row>
    <row r="644" spans="1:6" ht="138.75" customHeight="1">
      <c r="A644" s="26" t="s">
        <v>417</v>
      </c>
      <c r="B644" s="97" t="s">
        <v>415</v>
      </c>
      <c r="C644" s="97"/>
      <c r="D644" s="143">
        <f>SUM(D645)</f>
        <v>101</v>
      </c>
      <c r="E644" s="143">
        <f>SUM(E645)</f>
        <v>83.55</v>
      </c>
      <c r="F644" s="130">
        <v>82.72</v>
      </c>
    </row>
    <row r="645" spans="1:6" ht="37.5">
      <c r="A645" s="24" t="s">
        <v>320</v>
      </c>
      <c r="B645" s="98" t="s">
        <v>415</v>
      </c>
      <c r="C645" s="98" t="s">
        <v>321</v>
      </c>
      <c r="D645" s="144">
        <f>SUM(D646)</f>
        <v>101</v>
      </c>
      <c r="E645" s="144">
        <f>SUM(E646)</f>
        <v>83.55</v>
      </c>
      <c r="F645" s="84">
        <v>82.72</v>
      </c>
    </row>
    <row r="646" spans="1:6" ht="20.25">
      <c r="A646" s="24" t="s">
        <v>472</v>
      </c>
      <c r="B646" s="98" t="s">
        <v>415</v>
      </c>
      <c r="C646" s="98" t="s">
        <v>326</v>
      </c>
      <c r="D646" s="144">
        <v>101</v>
      </c>
      <c r="E646" s="144">
        <v>83.55</v>
      </c>
      <c r="F646" s="84">
        <v>82.72</v>
      </c>
    </row>
    <row r="647" spans="1:6" ht="112.5">
      <c r="A647" s="25" t="s">
        <v>130</v>
      </c>
      <c r="B647" s="97" t="s">
        <v>145</v>
      </c>
      <c r="C647" s="97"/>
      <c r="D647" s="143">
        <f aca="true" t="shared" si="21" ref="D647:E649">SUM(D648)</f>
        <v>0</v>
      </c>
      <c r="E647" s="143">
        <f t="shared" si="21"/>
        <v>0</v>
      </c>
      <c r="F647" s="130">
        <v>0</v>
      </c>
    </row>
    <row r="648" spans="1:6" ht="77.25" customHeight="1">
      <c r="A648" s="26" t="s">
        <v>353</v>
      </c>
      <c r="B648" s="97" t="s">
        <v>146</v>
      </c>
      <c r="C648" s="97"/>
      <c r="D648" s="143">
        <f t="shared" si="21"/>
        <v>0</v>
      </c>
      <c r="E648" s="143">
        <f t="shared" si="21"/>
        <v>0</v>
      </c>
      <c r="F648" s="130">
        <v>0</v>
      </c>
    </row>
    <row r="649" spans="1:6" ht="37.5">
      <c r="A649" s="15" t="s">
        <v>323</v>
      </c>
      <c r="B649" s="98" t="s">
        <v>146</v>
      </c>
      <c r="C649" s="98" t="s">
        <v>316</v>
      </c>
      <c r="D649" s="144">
        <f t="shared" si="21"/>
        <v>0</v>
      </c>
      <c r="E649" s="144">
        <f t="shared" si="21"/>
        <v>0</v>
      </c>
      <c r="F649" s="84">
        <v>0</v>
      </c>
    </row>
    <row r="650" spans="1:6" ht="37.5">
      <c r="A650" s="15" t="s">
        <v>454</v>
      </c>
      <c r="B650" s="98" t="s">
        <v>146</v>
      </c>
      <c r="C650" s="98" t="s">
        <v>317</v>
      </c>
      <c r="D650" s="144">
        <v>0</v>
      </c>
      <c r="E650" s="144">
        <v>0</v>
      </c>
      <c r="F650" s="84">
        <v>0</v>
      </c>
    </row>
    <row r="651" spans="1:6" ht="112.5">
      <c r="A651" s="163" t="s">
        <v>419</v>
      </c>
      <c r="B651" s="97" t="s">
        <v>418</v>
      </c>
      <c r="C651" s="97"/>
      <c r="D651" s="143">
        <f>SUM(D652+D655)</f>
        <v>21.6</v>
      </c>
      <c r="E651" s="143">
        <f>SUM(E652+E655)</f>
        <v>2.395</v>
      </c>
      <c r="F651" s="130">
        <v>11.09</v>
      </c>
    </row>
    <row r="652" spans="1:6" ht="78">
      <c r="A652" s="17" t="s">
        <v>420</v>
      </c>
      <c r="B652" s="97" t="s">
        <v>421</v>
      </c>
      <c r="C652" s="97"/>
      <c r="D652" s="143">
        <f>SUM(D653)</f>
        <v>18</v>
      </c>
      <c r="E652" s="143">
        <f>SUM(E653)</f>
        <v>0</v>
      </c>
      <c r="F652" s="130">
        <v>0</v>
      </c>
    </row>
    <row r="653" spans="1:6" ht="37.5">
      <c r="A653" s="27" t="s">
        <v>323</v>
      </c>
      <c r="B653" s="98" t="s">
        <v>421</v>
      </c>
      <c r="C653" s="98" t="s">
        <v>316</v>
      </c>
      <c r="D653" s="144">
        <f>SUM(D654)</f>
        <v>18</v>
      </c>
      <c r="E653" s="144">
        <f>SUM(E654)</f>
        <v>0</v>
      </c>
      <c r="F653" s="84">
        <v>0</v>
      </c>
    </row>
    <row r="654" spans="1:6" ht="37.5">
      <c r="A654" s="27" t="s">
        <v>454</v>
      </c>
      <c r="B654" s="98" t="s">
        <v>421</v>
      </c>
      <c r="C654" s="98" t="s">
        <v>317</v>
      </c>
      <c r="D654" s="144">
        <v>18</v>
      </c>
      <c r="E654" s="144">
        <v>0</v>
      </c>
      <c r="F654" s="84">
        <v>0</v>
      </c>
    </row>
    <row r="655" spans="1:6" ht="78">
      <c r="A655" s="160" t="s">
        <v>423</v>
      </c>
      <c r="B655" s="97" t="s">
        <v>422</v>
      </c>
      <c r="C655" s="97"/>
      <c r="D655" s="143">
        <f>SUM(D656)</f>
        <v>3.6</v>
      </c>
      <c r="E655" s="143">
        <f>SUM(E656)</f>
        <v>2.395</v>
      </c>
      <c r="F655" s="130">
        <v>66.52</v>
      </c>
    </row>
    <row r="656" spans="1:6" ht="37.5">
      <c r="A656" s="27" t="s">
        <v>323</v>
      </c>
      <c r="B656" s="98" t="s">
        <v>422</v>
      </c>
      <c r="C656" s="98" t="s">
        <v>316</v>
      </c>
      <c r="D656" s="144">
        <f>SUM(D657)</f>
        <v>3.6</v>
      </c>
      <c r="E656" s="144">
        <f>SUM(E657)</f>
        <v>2.395</v>
      </c>
      <c r="F656" s="84">
        <v>66.52</v>
      </c>
    </row>
    <row r="657" spans="1:6" ht="37.5">
      <c r="A657" s="27" t="s">
        <v>454</v>
      </c>
      <c r="B657" s="98" t="s">
        <v>422</v>
      </c>
      <c r="C657" s="98" t="s">
        <v>317</v>
      </c>
      <c r="D657" s="144">
        <v>3.6</v>
      </c>
      <c r="E657" s="144">
        <v>2.395</v>
      </c>
      <c r="F657" s="84">
        <v>66.52</v>
      </c>
    </row>
    <row r="658" spans="1:6" ht="137.25" customHeight="1">
      <c r="A658" s="25" t="s">
        <v>147</v>
      </c>
      <c r="B658" s="97" t="s">
        <v>148</v>
      </c>
      <c r="C658" s="97"/>
      <c r="D658" s="143">
        <f>SUM(D659)</f>
        <v>28680.5</v>
      </c>
      <c r="E658" s="143">
        <f>SUM(E659)</f>
        <v>28567.389</v>
      </c>
      <c r="F658" s="130">
        <v>99.61</v>
      </c>
    </row>
    <row r="659" spans="1:6" ht="37.5">
      <c r="A659" s="16" t="s">
        <v>149</v>
      </c>
      <c r="B659" s="14" t="s">
        <v>152</v>
      </c>
      <c r="C659" s="14"/>
      <c r="D659" s="143">
        <f>SUM(D660+D673+D676+D667+D670)</f>
        <v>28680.5</v>
      </c>
      <c r="E659" s="143">
        <f>SUM(E660+E673+E676+E667+E670)</f>
        <v>28567.389</v>
      </c>
      <c r="F659" s="130">
        <v>99.61</v>
      </c>
    </row>
    <row r="660" spans="1:6" ht="58.5">
      <c r="A660" s="20" t="s">
        <v>150</v>
      </c>
      <c r="B660" s="14" t="s">
        <v>153</v>
      </c>
      <c r="C660" s="14"/>
      <c r="D660" s="143">
        <f>SUM(D661+D663+D665)</f>
        <v>24885.5</v>
      </c>
      <c r="E660" s="143">
        <f>SUM(E661+E663+E665)</f>
        <v>24772.389</v>
      </c>
      <c r="F660" s="130">
        <v>99.55</v>
      </c>
    </row>
    <row r="661" spans="1:6" ht="108" customHeight="1">
      <c r="A661" s="27" t="s">
        <v>396</v>
      </c>
      <c r="B661" s="19" t="s">
        <v>153</v>
      </c>
      <c r="C661" s="19" t="s">
        <v>393</v>
      </c>
      <c r="D661" s="144">
        <f>SUM(D662)</f>
        <v>21912.9</v>
      </c>
      <c r="E661" s="144">
        <f>SUM(E662)</f>
        <v>21884.924</v>
      </c>
      <c r="F661" s="84">
        <v>99.87</v>
      </c>
    </row>
    <row r="662" spans="1:6" ht="46.5" customHeight="1">
      <c r="A662" s="27" t="s">
        <v>459</v>
      </c>
      <c r="B662" s="19" t="s">
        <v>153</v>
      </c>
      <c r="C662" s="19" t="s">
        <v>394</v>
      </c>
      <c r="D662" s="144">
        <v>21912.9</v>
      </c>
      <c r="E662" s="144">
        <v>21884.924</v>
      </c>
      <c r="F662" s="84">
        <v>99.87</v>
      </c>
    </row>
    <row r="663" spans="1:6" ht="37.5">
      <c r="A663" s="18" t="s">
        <v>323</v>
      </c>
      <c r="B663" s="19" t="s">
        <v>153</v>
      </c>
      <c r="C663" s="19" t="s">
        <v>316</v>
      </c>
      <c r="D663" s="144">
        <f>SUM(D664)</f>
        <v>2971</v>
      </c>
      <c r="E663" s="144">
        <f>SUM(E664)</f>
        <v>2886.869</v>
      </c>
      <c r="F663" s="84">
        <v>97.17</v>
      </c>
    </row>
    <row r="664" spans="1:6" ht="37.5">
      <c r="A664" s="18" t="s">
        <v>454</v>
      </c>
      <c r="B664" s="19" t="s">
        <v>153</v>
      </c>
      <c r="C664" s="19" t="s">
        <v>317</v>
      </c>
      <c r="D664" s="144">
        <v>2971</v>
      </c>
      <c r="E664" s="144">
        <v>2886.869</v>
      </c>
      <c r="F664" s="84">
        <v>97.17</v>
      </c>
    </row>
    <row r="665" spans="1:6" ht="20.25">
      <c r="A665" s="34" t="s">
        <v>314</v>
      </c>
      <c r="B665" s="19" t="s">
        <v>153</v>
      </c>
      <c r="C665" s="19" t="s">
        <v>315</v>
      </c>
      <c r="D665" s="144">
        <f>SUM(D666)</f>
        <v>1.6</v>
      </c>
      <c r="E665" s="144">
        <f>SUM(E666)</f>
        <v>0.596</v>
      </c>
      <c r="F665" s="84">
        <v>37.27</v>
      </c>
    </row>
    <row r="666" spans="1:6" ht="20.25">
      <c r="A666" s="34" t="s">
        <v>458</v>
      </c>
      <c r="B666" s="19" t="s">
        <v>153</v>
      </c>
      <c r="C666" s="19" t="s">
        <v>151</v>
      </c>
      <c r="D666" s="144">
        <v>1.6</v>
      </c>
      <c r="E666" s="144">
        <v>0.596</v>
      </c>
      <c r="F666" s="84">
        <v>37.27</v>
      </c>
    </row>
    <row r="667" spans="1:6" ht="78">
      <c r="A667" s="26" t="s">
        <v>681</v>
      </c>
      <c r="B667" s="14" t="s">
        <v>679</v>
      </c>
      <c r="C667" s="14"/>
      <c r="D667" s="143">
        <f>SUM(D668)</f>
        <v>2027</v>
      </c>
      <c r="E667" s="143">
        <f>SUM(E668)</f>
        <v>2027</v>
      </c>
      <c r="F667" s="130">
        <v>100</v>
      </c>
    </row>
    <row r="668" spans="1:6" ht="93.75">
      <c r="A668" s="27" t="s">
        <v>396</v>
      </c>
      <c r="B668" s="19" t="s">
        <v>679</v>
      </c>
      <c r="C668" s="19" t="s">
        <v>393</v>
      </c>
      <c r="D668" s="144">
        <f>SUM(D669)</f>
        <v>2027</v>
      </c>
      <c r="E668" s="144">
        <f>SUM(E669)</f>
        <v>2027</v>
      </c>
      <c r="F668" s="84">
        <v>100</v>
      </c>
    </row>
    <row r="669" spans="1:6" ht="20.25">
      <c r="A669" s="27" t="s">
        <v>459</v>
      </c>
      <c r="B669" s="19" t="s">
        <v>679</v>
      </c>
      <c r="C669" s="19" t="s">
        <v>394</v>
      </c>
      <c r="D669" s="144">
        <v>2027</v>
      </c>
      <c r="E669" s="144">
        <v>2027</v>
      </c>
      <c r="F669" s="84">
        <v>100</v>
      </c>
    </row>
    <row r="670" spans="1:6" ht="78">
      <c r="A670" s="26" t="s">
        <v>682</v>
      </c>
      <c r="B670" s="14" t="s">
        <v>680</v>
      </c>
      <c r="C670" s="14"/>
      <c r="D670" s="143">
        <f>SUM(D671)</f>
        <v>107</v>
      </c>
      <c r="E670" s="143">
        <f>SUM(E671)</f>
        <v>107</v>
      </c>
      <c r="F670" s="130">
        <v>100</v>
      </c>
    </row>
    <row r="671" spans="1:6" ht="93.75">
      <c r="A671" s="27" t="s">
        <v>396</v>
      </c>
      <c r="B671" s="19" t="s">
        <v>680</v>
      </c>
      <c r="C671" s="19" t="s">
        <v>393</v>
      </c>
      <c r="D671" s="144">
        <f>SUM(D672)</f>
        <v>107</v>
      </c>
      <c r="E671" s="144">
        <f>SUM(E672)</f>
        <v>107</v>
      </c>
      <c r="F671" s="84">
        <v>100</v>
      </c>
    </row>
    <row r="672" spans="1:6" ht="20.25">
      <c r="A672" s="27" t="s">
        <v>459</v>
      </c>
      <c r="B672" s="19" t="s">
        <v>680</v>
      </c>
      <c r="C672" s="19" t="s">
        <v>394</v>
      </c>
      <c r="D672" s="144">
        <v>107</v>
      </c>
      <c r="E672" s="144">
        <v>107</v>
      </c>
      <c r="F672" s="84">
        <v>100</v>
      </c>
    </row>
    <row r="673" spans="1:6" ht="214.5">
      <c r="A673" s="129" t="s">
        <v>577</v>
      </c>
      <c r="B673" s="14" t="s">
        <v>578</v>
      </c>
      <c r="C673" s="14"/>
      <c r="D673" s="143">
        <f>SUM(D674)</f>
        <v>1645</v>
      </c>
      <c r="E673" s="143">
        <f>SUM(E674)</f>
        <v>1645</v>
      </c>
      <c r="F673" s="130">
        <v>100</v>
      </c>
    </row>
    <row r="674" spans="1:6" ht="93.75">
      <c r="A674" s="27" t="s">
        <v>396</v>
      </c>
      <c r="B674" s="19" t="s">
        <v>578</v>
      </c>
      <c r="C674" s="19" t="s">
        <v>393</v>
      </c>
      <c r="D674" s="144">
        <f>SUM(D675)</f>
        <v>1645</v>
      </c>
      <c r="E674" s="144">
        <f>SUM(E675)</f>
        <v>1645</v>
      </c>
      <c r="F674" s="84">
        <v>100</v>
      </c>
    </row>
    <row r="675" spans="1:6" ht="20.25">
      <c r="A675" s="27" t="s">
        <v>459</v>
      </c>
      <c r="B675" s="19" t="s">
        <v>578</v>
      </c>
      <c r="C675" s="19" t="s">
        <v>394</v>
      </c>
      <c r="D675" s="144">
        <v>1645</v>
      </c>
      <c r="E675" s="144">
        <v>1645</v>
      </c>
      <c r="F675" s="84">
        <v>100</v>
      </c>
    </row>
    <row r="676" spans="1:6" ht="156">
      <c r="A676" s="129" t="s">
        <v>579</v>
      </c>
      <c r="B676" s="14" t="s">
        <v>580</v>
      </c>
      <c r="C676" s="19"/>
      <c r="D676" s="143">
        <f>SUM(D677)</f>
        <v>16</v>
      </c>
      <c r="E676" s="143">
        <f>SUM(E677)</f>
        <v>16</v>
      </c>
      <c r="F676" s="130">
        <v>100</v>
      </c>
    </row>
    <row r="677" spans="1:6" ht="93.75">
      <c r="A677" s="27" t="s">
        <v>396</v>
      </c>
      <c r="B677" s="19" t="s">
        <v>580</v>
      </c>
      <c r="C677" s="19" t="s">
        <v>393</v>
      </c>
      <c r="D677" s="144">
        <f>SUM(D678)</f>
        <v>16</v>
      </c>
      <c r="E677" s="144">
        <f>SUM(E678)</f>
        <v>16</v>
      </c>
      <c r="F677" s="84">
        <v>100</v>
      </c>
    </row>
    <row r="678" spans="1:6" ht="20.25">
      <c r="A678" s="27" t="s">
        <v>459</v>
      </c>
      <c r="B678" s="19" t="s">
        <v>580</v>
      </c>
      <c r="C678" s="19" t="s">
        <v>394</v>
      </c>
      <c r="D678" s="144">
        <v>16</v>
      </c>
      <c r="E678" s="144">
        <v>16</v>
      </c>
      <c r="F678" s="84">
        <v>100</v>
      </c>
    </row>
    <row r="679" spans="1:6" ht="63.75" customHeight="1">
      <c r="A679" s="38" t="s">
        <v>519</v>
      </c>
      <c r="B679" s="53" t="s">
        <v>296</v>
      </c>
      <c r="C679" s="54"/>
      <c r="D679" s="137">
        <f>D680+D690</f>
        <v>12498.025</v>
      </c>
      <c r="E679" s="137">
        <f>E680+E690</f>
        <v>10054.541000000001</v>
      </c>
      <c r="F679" s="168">
        <v>80.45</v>
      </c>
    </row>
    <row r="680" spans="1:6" ht="117.75" customHeight="1">
      <c r="A680" s="36" t="s">
        <v>387</v>
      </c>
      <c r="B680" s="53" t="s">
        <v>297</v>
      </c>
      <c r="C680" s="54"/>
      <c r="D680" s="137">
        <f>SUM(D681+D684+D687)</f>
        <v>1234.05</v>
      </c>
      <c r="E680" s="137">
        <f>SUM(E681+E684+E687)</f>
        <v>870</v>
      </c>
      <c r="F680" s="168">
        <v>70.5</v>
      </c>
    </row>
    <row r="681" spans="1:6" ht="63" customHeight="1">
      <c r="A681" s="29" t="s">
        <v>388</v>
      </c>
      <c r="B681" s="53" t="s">
        <v>157</v>
      </c>
      <c r="C681" s="54"/>
      <c r="D681" s="137">
        <f>SUM(D682)</f>
        <v>0</v>
      </c>
      <c r="E681" s="137">
        <f>SUM(E682)</f>
        <v>0</v>
      </c>
      <c r="F681" s="168">
        <v>0</v>
      </c>
    </row>
    <row r="682" spans="1:6" ht="45" customHeight="1">
      <c r="A682" s="30" t="s">
        <v>323</v>
      </c>
      <c r="B682" s="19" t="s">
        <v>157</v>
      </c>
      <c r="C682" s="54" t="s">
        <v>316</v>
      </c>
      <c r="D682" s="138">
        <f>SUM(D683)</f>
        <v>0</v>
      </c>
      <c r="E682" s="138">
        <f>SUM(E683)</f>
        <v>0</v>
      </c>
      <c r="F682" s="158">
        <v>0</v>
      </c>
    </row>
    <row r="683" spans="1:6" ht="45" customHeight="1">
      <c r="A683" s="30" t="s">
        <v>454</v>
      </c>
      <c r="B683" s="19" t="s">
        <v>157</v>
      </c>
      <c r="C683" s="54" t="s">
        <v>317</v>
      </c>
      <c r="D683" s="138">
        <v>0</v>
      </c>
      <c r="E683" s="138">
        <v>0</v>
      </c>
      <c r="F683" s="158">
        <v>0</v>
      </c>
    </row>
    <row r="684" spans="1:6" ht="64.5" customHeight="1">
      <c r="A684" s="29" t="s">
        <v>389</v>
      </c>
      <c r="B684" s="53" t="s">
        <v>158</v>
      </c>
      <c r="C684" s="54"/>
      <c r="D684" s="137">
        <f>SUM(D685)</f>
        <v>664.05</v>
      </c>
      <c r="E684" s="137">
        <f>SUM(E685)</f>
        <v>430</v>
      </c>
      <c r="F684" s="168">
        <v>64.75</v>
      </c>
    </row>
    <row r="685" spans="1:6" ht="45" customHeight="1">
      <c r="A685" s="30" t="s">
        <v>323</v>
      </c>
      <c r="B685" s="19" t="s">
        <v>158</v>
      </c>
      <c r="C685" s="54" t="s">
        <v>316</v>
      </c>
      <c r="D685" s="138">
        <f>SUM(D686)</f>
        <v>664.05</v>
      </c>
      <c r="E685" s="138">
        <f>SUM(E686)</f>
        <v>430</v>
      </c>
      <c r="F685" s="158">
        <v>64.75</v>
      </c>
    </row>
    <row r="686" spans="1:6" ht="45" customHeight="1">
      <c r="A686" s="30" t="s">
        <v>454</v>
      </c>
      <c r="B686" s="19" t="s">
        <v>158</v>
      </c>
      <c r="C686" s="54" t="s">
        <v>317</v>
      </c>
      <c r="D686" s="138">
        <v>664.05</v>
      </c>
      <c r="E686" s="138">
        <v>430</v>
      </c>
      <c r="F686" s="158">
        <v>64.75</v>
      </c>
    </row>
    <row r="687" spans="1:6" ht="42.75" customHeight="1">
      <c r="A687" s="29" t="s">
        <v>390</v>
      </c>
      <c r="B687" s="53" t="s">
        <v>494</v>
      </c>
      <c r="C687" s="54"/>
      <c r="D687" s="137">
        <f>SUM(D688)</f>
        <v>570</v>
      </c>
      <c r="E687" s="137">
        <f>SUM(E688)</f>
        <v>440</v>
      </c>
      <c r="F687" s="168">
        <v>77.19</v>
      </c>
    </row>
    <row r="688" spans="1:6" ht="45" customHeight="1">
      <c r="A688" s="30" t="s">
        <v>323</v>
      </c>
      <c r="B688" s="19" t="s">
        <v>494</v>
      </c>
      <c r="C688" s="54" t="s">
        <v>316</v>
      </c>
      <c r="D688" s="138">
        <f>SUM(D689)</f>
        <v>570</v>
      </c>
      <c r="E688" s="138">
        <f>SUM(E689)</f>
        <v>440</v>
      </c>
      <c r="F688" s="158">
        <v>77.19</v>
      </c>
    </row>
    <row r="689" spans="1:6" ht="45" customHeight="1">
      <c r="A689" s="30" t="s">
        <v>454</v>
      </c>
      <c r="B689" s="19" t="s">
        <v>494</v>
      </c>
      <c r="C689" s="54" t="s">
        <v>317</v>
      </c>
      <c r="D689" s="138">
        <v>570</v>
      </c>
      <c r="E689" s="138">
        <v>440</v>
      </c>
      <c r="F689" s="158">
        <v>77.19</v>
      </c>
    </row>
    <row r="690" spans="1:6" ht="133.5" customHeight="1">
      <c r="A690" s="70" t="s">
        <v>257</v>
      </c>
      <c r="B690" s="14" t="s">
        <v>258</v>
      </c>
      <c r="C690" s="14"/>
      <c r="D690" s="137">
        <f>SUM(D691+D696)</f>
        <v>11263.975</v>
      </c>
      <c r="E690" s="137">
        <f>SUM(E691+E696)</f>
        <v>9184.541000000001</v>
      </c>
      <c r="F690" s="168">
        <v>81.54</v>
      </c>
    </row>
    <row r="691" spans="1:6" s="3" customFormat="1" ht="114.75" customHeight="1">
      <c r="A691" s="26" t="s">
        <v>573</v>
      </c>
      <c r="B691" s="85" t="s">
        <v>259</v>
      </c>
      <c r="C691" s="97"/>
      <c r="D691" s="143">
        <f>SUM(D692+D694)</f>
        <v>4093</v>
      </c>
      <c r="E691" s="143">
        <f>SUM(E692+E694)</f>
        <v>2013.567</v>
      </c>
      <c r="F691" s="130">
        <v>49.2</v>
      </c>
    </row>
    <row r="692" spans="1:6" s="3" customFormat="1" ht="93.75">
      <c r="A692" s="27" t="s">
        <v>396</v>
      </c>
      <c r="B692" s="77" t="s">
        <v>259</v>
      </c>
      <c r="C692" s="98" t="s">
        <v>393</v>
      </c>
      <c r="D692" s="144">
        <f>SUM(D693)</f>
        <v>1600</v>
      </c>
      <c r="E692" s="144">
        <f>SUM(E693)</f>
        <v>1040</v>
      </c>
      <c r="F692" s="84">
        <v>65</v>
      </c>
    </row>
    <row r="693" spans="1:6" s="3" customFormat="1" ht="37.5">
      <c r="A693" s="34" t="s">
        <v>456</v>
      </c>
      <c r="B693" s="77" t="s">
        <v>259</v>
      </c>
      <c r="C693" s="98" t="s">
        <v>368</v>
      </c>
      <c r="D693" s="144">
        <v>1600</v>
      </c>
      <c r="E693" s="144">
        <v>1040</v>
      </c>
      <c r="F693" s="84">
        <v>65</v>
      </c>
    </row>
    <row r="694" spans="1:6" s="3" customFormat="1" ht="37.5">
      <c r="A694" s="30" t="s">
        <v>323</v>
      </c>
      <c r="B694" s="77" t="s">
        <v>259</v>
      </c>
      <c r="C694" s="98" t="s">
        <v>316</v>
      </c>
      <c r="D694" s="144">
        <f>SUM(D695)</f>
        <v>2493</v>
      </c>
      <c r="E694" s="144">
        <f>SUM(E695)</f>
        <v>973.567</v>
      </c>
      <c r="F694" s="84">
        <v>39.05</v>
      </c>
    </row>
    <row r="695" spans="1:6" s="3" customFormat="1" ht="37.5">
      <c r="A695" s="30" t="s">
        <v>454</v>
      </c>
      <c r="B695" s="77" t="s">
        <v>259</v>
      </c>
      <c r="C695" s="98" t="s">
        <v>317</v>
      </c>
      <c r="D695" s="144">
        <v>2493</v>
      </c>
      <c r="E695" s="144">
        <v>973.567</v>
      </c>
      <c r="F695" s="84">
        <v>39.05</v>
      </c>
    </row>
    <row r="696" spans="1:6" s="3" customFormat="1" ht="56.25" customHeight="1">
      <c r="A696" s="29" t="s">
        <v>201</v>
      </c>
      <c r="B696" s="85" t="s">
        <v>202</v>
      </c>
      <c r="C696" s="97"/>
      <c r="D696" s="143">
        <f>SUM(D697)</f>
        <v>7170.975</v>
      </c>
      <c r="E696" s="143">
        <f>SUM(E697)</f>
        <v>7170.974</v>
      </c>
      <c r="F696" s="130">
        <v>100</v>
      </c>
    </row>
    <row r="697" spans="1:6" s="3" customFormat="1" ht="37.5">
      <c r="A697" s="30" t="s">
        <v>323</v>
      </c>
      <c r="B697" s="77" t="s">
        <v>202</v>
      </c>
      <c r="C697" s="98" t="s">
        <v>316</v>
      </c>
      <c r="D697" s="144">
        <f>SUM(D698)</f>
        <v>7170.975</v>
      </c>
      <c r="E697" s="144">
        <f>SUM(E698)</f>
        <v>7170.974</v>
      </c>
      <c r="F697" s="84">
        <v>100</v>
      </c>
    </row>
    <row r="698" spans="1:6" s="3" customFormat="1" ht="37.5">
      <c r="A698" s="30" t="s">
        <v>454</v>
      </c>
      <c r="B698" s="77" t="s">
        <v>202</v>
      </c>
      <c r="C698" s="98" t="s">
        <v>317</v>
      </c>
      <c r="D698" s="144">
        <v>7170.975</v>
      </c>
      <c r="E698" s="144">
        <v>7170.974</v>
      </c>
      <c r="F698" s="84">
        <v>100</v>
      </c>
    </row>
    <row r="699" spans="1:6" s="3" customFormat="1" ht="56.25">
      <c r="A699" s="28" t="s">
        <v>603</v>
      </c>
      <c r="B699" s="85" t="s">
        <v>98</v>
      </c>
      <c r="C699" s="97"/>
      <c r="D699" s="143">
        <f>SUM(D701+D715+D720)</f>
        <v>49158.193</v>
      </c>
      <c r="E699" s="143">
        <f>SUM(E701+E715+E720)</f>
        <v>35740.998</v>
      </c>
      <c r="F699" s="130">
        <v>72.71</v>
      </c>
    </row>
    <row r="700" spans="1:6" s="3" customFormat="1" ht="20.25">
      <c r="A700" s="28" t="s">
        <v>313</v>
      </c>
      <c r="B700" s="85"/>
      <c r="C700" s="97"/>
      <c r="D700" s="87"/>
      <c r="E700" s="143"/>
      <c r="F700" s="87"/>
    </row>
    <row r="701" spans="1:6" s="3" customFormat="1" ht="20.25">
      <c r="A701" s="28" t="s">
        <v>206</v>
      </c>
      <c r="B701" s="85" t="s">
        <v>203</v>
      </c>
      <c r="C701" s="97"/>
      <c r="D701" s="130">
        <f>SUM(D702+D709)</f>
        <v>25722.09</v>
      </c>
      <c r="E701" s="143">
        <f>SUM(E702+E709)</f>
        <v>12373.951</v>
      </c>
      <c r="F701" s="130">
        <v>48.11</v>
      </c>
    </row>
    <row r="702" spans="1:6" s="3" customFormat="1" ht="69" customHeight="1">
      <c r="A702" s="64" t="s">
        <v>427</v>
      </c>
      <c r="B702" s="85" t="s">
        <v>424</v>
      </c>
      <c r="C702" s="97"/>
      <c r="D702" s="130">
        <f>SUM(D703+D706)</f>
        <v>10822.09</v>
      </c>
      <c r="E702" s="143">
        <f>SUM(E703+E706)</f>
        <v>15.319</v>
      </c>
      <c r="F702" s="130">
        <v>0.14</v>
      </c>
    </row>
    <row r="703" spans="1:6" s="3" customFormat="1" ht="40.5">
      <c r="A703" s="164" t="s">
        <v>428</v>
      </c>
      <c r="B703" s="85" t="s">
        <v>425</v>
      </c>
      <c r="C703" s="97"/>
      <c r="D703" s="130">
        <f>SUM(D704)</f>
        <v>10806.59</v>
      </c>
      <c r="E703" s="143">
        <f>SUM(E704)</f>
        <v>0</v>
      </c>
      <c r="F703" s="130">
        <v>0</v>
      </c>
    </row>
    <row r="704" spans="1:6" s="3" customFormat="1" ht="20.25">
      <c r="A704" s="27" t="s">
        <v>314</v>
      </c>
      <c r="B704" s="77" t="s">
        <v>425</v>
      </c>
      <c r="C704" s="98" t="s">
        <v>315</v>
      </c>
      <c r="D704" s="84">
        <f>SUM(D705)</f>
        <v>10806.59</v>
      </c>
      <c r="E704" s="144">
        <f>SUM(E705)</f>
        <v>0</v>
      </c>
      <c r="F704" s="84">
        <v>0</v>
      </c>
    </row>
    <row r="705" spans="1:6" s="3" customFormat="1" ht="56.25">
      <c r="A705" s="18" t="s">
        <v>481</v>
      </c>
      <c r="B705" s="77" t="s">
        <v>425</v>
      </c>
      <c r="C705" s="98" t="s">
        <v>408</v>
      </c>
      <c r="D705" s="84">
        <v>10806.59</v>
      </c>
      <c r="E705" s="144">
        <v>0</v>
      </c>
      <c r="F705" s="84">
        <v>0</v>
      </c>
    </row>
    <row r="706" spans="1:6" s="3" customFormat="1" ht="69.75" customHeight="1">
      <c r="A706" s="26" t="s">
        <v>429</v>
      </c>
      <c r="B706" s="85" t="s">
        <v>426</v>
      </c>
      <c r="C706" s="97"/>
      <c r="D706" s="143">
        <f>SUM(D707)</f>
        <v>15.5</v>
      </c>
      <c r="E706" s="143">
        <f>SUM(E707)</f>
        <v>15.319</v>
      </c>
      <c r="F706" s="130">
        <v>98.83</v>
      </c>
    </row>
    <row r="707" spans="1:6" s="3" customFormat="1" ht="20.25">
      <c r="A707" s="27" t="s">
        <v>314</v>
      </c>
      <c r="B707" s="77" t="s">
        <v>426</v>
      </c>
      <c r="C707" s="98" t="s">
        <v>315</v>
      </c>
      <c r="D707" s="144">
        <f>SUM(D708)</f>
        <v>15.5</v>
      </c>
      <c r="E707" s="144">
        <f>SUM(E708)</f>
        <v>15.319</v>
      </c>
      <c r="F707" s="84">
        <v>98.83</v>
      </c>
    </row>
    <row r="708" spans="1:6" s="3" customFormat="1" ht="56.25">
      <c r="A708" s="18" t="s">
        <v>481</v>
      </c>
      <c r="B708" s="77" t="s">
        <v>426</v>
      </c>
      <c r="C708" s="98" t="s">
        <v>408</v>
      </c>
      <c r="D708" s="144">
        <v>15.5</v>
      </c>
      <c r="E708" s="144">
        <v>15.319</v>
      </c>
      <c r="F708" s="84">
        <v>98.83</v>
      </c>
    </row>
    <row r="709" spans="1:6" s="3" customFormat="1" ht="75" customHeight="1">
      <c r="A709" s="28" t="s">
        <v>209</v>
      </c>
      <c r="B709" s="85" t="s">
        <v>204</v>
      </c>
      <c r="C709" s="97"/>
      <c r="D709" s="87">
        <f>SUM(D710)</f>
        <v>14900</v>
      </c>
      <c r="E709" s="143">
        <f>SUM(E710)</f>
        <v>12358.632</v>
      </c>
      <c r="F709" s="130">
        <v>82.94</v>
      </c>
    </row>
    <row r="710" spans="1:6" s="3" customFormat="1" ht="79.5" customHeight="1">
      <c r="A710" s="26" t="s">
        <v>210</v>
      </c>
      <c r="B710" s="85" t="s">
        <v>205</v>
      </c>
      <c r="C710" s="97"/>
      <c r="D710" s="87">
        <f>SUM(D711+D713)</f>
        <v>14900</v>
      </c>
      <c r="E710" s="143">
        <f>SUM(E711+E713)</f>
        <v>12358.632</v>
      </c>
      <c r="F710" s="130">
        <v>71.94</v>
      </c>
    </row>
    <row r="711" spans="1:6" s="3" customFormat="1" ht="37.5">
      <c r="A711" s="30" t="s">
        <v>323</v>
      </c>
      <c r="B711" s="77" t="s">
        <v>205</v>
      </c>
      <c r="C711" s="98" t="s">
        <v>316</v>
      </c>
      <c r="D711" s="144">
        <f>SUM(D712)</f>
        <v>2600</v>
      </c>
      <c r="E711" s="144">
        <f>SUM(E712)</f>
        <v>1870.5</v>
      </c>
      <c r="F711" s="84">
        <v>71.94</v>
      </c>
    </row>
    <row r="712" spans="1:6" s="3" customFormat="1" ht="37.5">
      <c r="A712" s="30" t="s">
        <v>454</v>
      </c>
      <c r="B712" s="77" t="s">
        <v>205</v>
      </c>
      <c r="C712" s="98" t="s">
        <v>317</v>
      </c>
      <c r="D712" s="144">
        <v>2600</v>
      </c>
      <c r="E712" s="144">
        <v>1870.5</v>
      </c>
      <c r="F712" s="84">
        <v>71.94</v>
      </c>
    </row>
    <row r="713" spans="1:6" s="3" customFormat="1" ht="20.25">
      <c r="A713" s="146" t="s">
        <v>492</v>
      </c>
      <c r="B713" s="77" t="s">
        <v>205</v>
      </c>
      <c r="C713" s="98" t="s">
        <v>490</v>
      </c>
      <c r="D713" s="144">
        <f>SUM(D714)</f>
        <v>12300</v>
      </c>
      <c r="E713" s="144">
        <f>SUM(E714)</f>
        <v>10488.132</v>
      </c>
      <c r="F713" s="84">
        <v>85.27</v>
      </c>
    </row>
    <row r="714" spans="1:6" s="3" customFormat="1" ht="20.25">
      <c r="A714" s="146" t="s">
        <v>493</v>
      </c>
      <c r="B714" s="77" t="s">
        <v>205</v>
      </c>
      <c r="C714" s="98" t="s">
        <v>491</v>
      </c>
      <c r="D714" s="144">
        <v>12300</v>
      </c>
      <c r="E714" s="144">
        <v>10488.132</v>
      </c>
      <c r="F714" s="84">
        <v>85.27</v>
      </c>
    </row>
    <row r="715" spans="1:6" s="3" customFormat="1" ht="57" customHeight="1">
      <c r="A715" s="26" t="s">
        <v>215</v>
      </c>
      <c r="B715" s="85" t="s">
        <v>211</v>
      </c>
      <c r="C715" s="97"/>
      <c r="D715" s="143">
        <f aca="true" t="shared" si="22" ref="D715:E718">SUM(D716)</f>
        <v>1551.835</v>
      </c>
      <c r="E715" s="143">
        <f t="shared" si="22"/>
        <v>1551.833</v>
      </c>
      <c r="F715" s="130">
        <v>100</v>
      </c>
    </row>
    <row r="716" spans="1:6" s="3" customFormat="1" ht="53.25" customHeight="1">
      <c r="A716" s="28" t="s">
        <v>216</v>
      </c>
      <c r="B716" s="85" t="s">
        <v>212</v>
      </c>
      <c r="C716" s="97"/>
      <c r="D716" s="143">
        <f t="shared" si="22"/>
        <v>1551.835</v>
      </c>
      <c r="E716" s="143">
        <f t="shared" si="22"/>
        <v>1551.833</v>
      </c>
      <c r="F716" s="130">
        <v>100</v>
      </c>
    </row>
    <row r="717" spans="1:6" s="3" customFormat="1" ht="20.25">
      <c r="A717" s="26" t="s">
        <v>214</v>
      </c>
      <c r="B717" s="85" t="s">
        <v>213</v>
      </c>
      <c r="C717" s="97"/>
      <c r="D717" s="143">
        <f t="shared" si="22"/>
        <v>1551.835</v>
      </c>
      <c r="E717" s="143">
        <f t="shared" si="22"/>
        <v>1551.833</v>
      </c>
      <c r="F717" s="130">
        <v>100</v>
      </c>
    </row>
    <row r="718" spans="1:6" s="3" customFormat="1" ht="37.5">
      <c r="A718" s="30" t="s">
        <v>323</v>
      </c>
      <c r="B718" s="77" t="s">
        <v>213</v>
      </c>
      <c r="C718" s="98" t="s">
        <v>316</v>
      </c>
      <c r="D718" s="144">
        <f t="shared" si="22"/>
        <v>1551.835</v>
      </c>
      <c r="E718" s="144">
        <f t="shared" si="22"/>
        <v>1551.833</v>
      </c>
      <c r="F718" s="84">
        <v>100</v>
      </c>
    </row>
    <row r="719" spans="1:6" s="3" customFormat="1" ht="37.5">
      <c r="A719" s="30" t="s">
        <v>454</v>
      </c>
      <c r="B719" s="77" t="s">
        <v>213</v>
      </c>
      <c r="C719" s="98" t="s">
        <v>317</v>
      </c>
      <c r="D719" s="144">
        <v>1551.835</v>
      </c>
      <c r="E719" s="144">
        <v>1551.833</v>
      </c>
      <c r="F719" s="84">
        <v>100</v>
      </c>
    </row>
    <row r="720" spans="1:6" s="3" customFormat="1" ht="56.25">
      <c r="A720" s="28" t="s">
        <v>18</v>
      </c>
      <c r="B720" s="85" t="s">
        <v>99</v>
      </c>
      <c r="C720" s="97"/>
      <c r="D720" s="143">
        <f>SUM(D721+D728+D738)</f>
        <v>21884.268</v>
      </c>
      <c r="E720" s="143">
        <f>SUM(E721+E728+E738)</f>
        <v>21815.214</v>
      </c>
      <c r="F720" s="143"/>
    </row>
    <row r="721" spans="1:6" s="3" customFormat="1" ht="56.25">
      <c r="A721" s="28" t="s">
        <v>100</v>
      </c>
      <c r="B721" s="85" t="s">
        <v>101</v>
      </c>
      <c r="C721" s="97"/>
      <c r="D721" s="143">
        <f>SUM(D722+D725)</f>
        <v>3486.39</v>
      </c>
      <c r="E721" s="143">
        <f>SUM(E722+E725)</f>
        <v>3417.341</v>
      </c>
      <c r="F721" s="143">
        <v>99.1</v>
      </c>
    </row>
    <row r="722" spans="1:6" s="3" customFormat="1" ht="20.25">
      <c r="A722" s="26" t="s">
        <v>598</v>
      </c>
      <c r="B722" s="85" t="s">
        <v>599</v>
      </c>
      <c r="C722" s="97"/>
      <c r="D722" s="143">
        <f>SUM(D723)</f>
        <v>2886.39</v>
      </c>
      <c r="E722" s="143">
        <f>SUM(E723)</f>
        <v>2860.314</v>
      </c>
      <c r="F722" s="130">
        <v>99.1</v>
      </c>
    </row>
    <row r="723" spans="1:6" s="3" customFormat="1" ht="20.25">
      <c r="A723" s="27" t="s">
        <v>314</v>
      </c>
      <c r="B723" s="77" t="s">
        <v>599</v>
      </c>
      <c r="C723" s="98" t="s">
        <v>315</v>
      </c>
      <c r="D723" s="144">
        <f>SUM(D724)</f>
        <v>2886.39</v>
      </c>
      <c r="E723" s="144">
        <f>SUM(E724)</f>
        <v>2860.314</v>
      </c>
      <c r="F723" s="84">
        <v>99.1</v>
      </c>
    </row>
    <row r="724" spans="1:6" s="3" customFormat="1" ht="56.25">
      <c r="A724" s="18" t="s">
        <v>481</v>
      </c>
      <c r="B724" s="77" t="s">
        <v>599</v>
      </c>
      <c r="C724" s="98" t="s">
        <v>408</v>
      </c>
      <c r="D724" s="144">
        <v>2886.39</v>
      </c>
      <c r="E724" s="144">
        <v>2860.314</v>
      </c>
      <c r="F724" s="84">
        <v>99.1</v>
      </c>
    </row>
    <row r="725" spans="1:6" s="3" customFormat="1" ht="54" customHeight="1">
      <c r="A725" s="28" t="s">
        <v>102</v>
      </c>
      <c r="B725" s="85" t="s">
        <v>103</v>
      </c>
      <c r="C725" s="97"/>
      <c r="D725" s="143">
        <f>SUM(D726)</f>
        <v>600</v>
      </c>
      <c r="E725" s="143">
        <f>SUM(E726)</f>
        <v>557.027</v>
      </c>
      <c r="F725" s="168">
        <v>92.84</v>
      </c>
    </row>
    <row r="726" spans="1:6" s="3" customFormat="1" ht="34.5" customHeight="1">
      <c r="A726" s="27" t="s">
        <v>314</v>
      </c>
      <c r="B726" s="77" t="s">
        <v>103</v>
      </c>
      <c r="C726" s="98" t="s">
        <v>315</v>
      </c>
      <c r="D726" s="144">
        <f>SUM(D727)</f>
        <v>600</v>
      </c>
      <c r="E726" s="144">
        <f>SUM(E727)</f>
        <v>557.027</v>
      </c>
      <c r="F726" s="158">
        <v>92.84</v>
      </c>
    </row>
    <row r="727" spans="1:6" ht="45" customHeight="1">
      <c r="A727" s="18" t="s">
        <v>481</v>
      </c>
      <c r="B727" s="77" t="s">
        <v>103</v>
      </c>
      <c r="C727" s="54" t="s">
        <v>408</v>
      </c>
      <c r="D727" s="138">
        <v>600</v>
      </c>
      <c r="E727" s="138">
        <v>557.027</v>
      </c>
      <c r="F727" s="158">
        <v>92.84</v>
      </c>
    </row>
    <row r="728" spans="1:6" ht="80.25" customHeight="1">
      <c r="A728" s="36" t="s">
        <v>106</v>
      </c>
      <c r="B728" s="85" t="s">
        <v>104</v>
      </c>
      <c r="C728" s="14"/>
      <c r="D728" s="137">
        <f>SUM(D729+D732+D735)</f>
        <v>6397.878000000001</v>
      </c>
      <c r="E728" s="137">
        <f>SUM(E729+E732+E735)</f>
        <v>6397.873</v>
      </c>
      <c r="F728" s="130">
        <v>100</v>
      </c>
    </row>
    <row r="729" spans="1:6" ht="69" customHeight="1">
      <c r="A729" s="26" t="s">
        <v>105</v>
      </c>
      <c r="B729" s="85" t="s">
        <v>107</v>
      </c>
      <c r="C729" s="14"/>
      <c r="D729" s="137">
        <f>SUM(D730)</f>
        <v>2798.878</v>
      </c>
      <c r="E729" s="137">
        <f>SUM(E730)</f>
        <v>2798.873</v>
      </c>
      <c r="F729" s="130">
        <v>100</v>
      </c>
    </row>
    <row r="730" spans="1:6" ht="45" customHeight="1">
      <c r="A730" s="30" t="s">
        <v>323</v>
      </c>
      <c r="B730" s="77" t="s">
        <v>107</v>
      </c>
      <c r="C730" s="98" t="s">
        <v>316</v>
      </c>
      <c r="D730" s="138">
        <f>SUM(D731)</f>
        <v>2798.878</v>
      </c>
      <c r="E730" s="138">
        <f>SUM(E731)</f>
        <v>2798.873</v>
      </c>
      <c r="F730" s="84">
        <v>100</v>
      </c>
    </row>
    <row r="731" spans="1:6" ht="45" customHeight="1">
      <c r="A731" s="30" t="s">
        <v>454</v>
      </c>
      <c r="B731" s="77" t="s">
        <v>107</v>
      </c>
      <c r="C731" s="54" t="s">
        <v>317</v>
      </c>
      <c r="D731" s="138">
        <v>2798.878</v>
      </c>
      <c r="E731" s="138">
        <v>2798.873</v>
      </c>
      <c r="F731" s="84">
        <v>100</v>
      </c>
    </row>
    <row r="732" spans="1:6" ht="78" customHeight="1">
      <c r="A732" s="29" t="s">
        <v>341</v>
      </c>
      <c r="B732" s="85" t="s">
        <v>340</v>
      </c>
      <c r="C732" s="14"/>
      <c r="D732" s="137">
        <f>SUM(D733)</f>
        <v>3500</v>
      </c>
      <c r="E732" s="137">
        <f>SUM(E733)</f>
        <v>3500</v>
      </c>
      <c r="F732" s="130">
        <v>100</v>
      </c>
    </row>
    <row r="733" spans="1:6" ht="45" customHeight="1">
      <c r="A733" s="27" t="s">
        <v>314</v>
      </c>
      <c r="B733" s="77" t="s">
        <v>340</v>
      </c>
      <c r="C733" s="54" t="s">
        <v>315</v>
      </c>
      <c r="D733" s="138">
        <f>SUM(D734)</f>
        <v>3500</v>
      </c>
      <c r="E733" s="138">
        <f>SUM(E734)</f>
        <v>3500</v>
      </c>
      <c r="F733" s="84">
        <v>100</v>
      </c>
    </row>
    <row r="734" spans="1:6" ht="45" customHeight="1">
      <c r="A734" s="18" t="s">
        <v>481</v>
      </c>
      <c r="B734" s="77" t="s">
        <v>340</v>
      </c>
      <c r="C734" s="54" t="s">
        <v>408</v>
      </c>
      <c r="D734" s="138">
        <v>3500</v>
      </c>
      <c r="E734" s="138">
        <v>3500</v>
      </c>
      <c r="F734" s="84">
        <v>100</v>
      </c>
    </row>
    <row r="735" spans="1:6" ht="62.25" customHeight="1">
      <c r="A735" s="160" t="s">
        <v>431</v>
      </c>
      <c r="B735" s="85" t="s">
        <v>430</v>
      </c>
      <c r="C735" s="14"/>
      <c r="D735" s="137">
        <f>SUM(D736)</f>
        <v>99</v>
      </c>
      <c r="E735" s="137">
        <f>SUM(E736)</f>
        <v>99</v>
      </c>
      <c r="F735" s="130">
        <v>100</v>
      </c>
    </row>
    <row r="736" spans="1:6" ht="36" customHeight="1">
      <c r="A736" s="30" t="s">
        <v>323</v>
      </c>
      <c r="B736" s="77" t="s">
        <v>430</v>
      </c>
      <c r="C736" s="54" t="s">
        <v>316</v>
      </c>
      <c r="D736" s="138">
        <f>SUM(D737)</f>
        <v>99</v>
      </c>
      <c r="E736" s="138">
        <f>SUM(E737)</f>
        <v>99</v>
      </c>
      <c r="F736" s="84">
        <v>100</v>
      </c>
    </row>
    <row r="737" spans="1:6" ht="36" customHeight="1">
      <c r="A737" s="30" t="s">
        <v>454</v>
      </c>
      <c r="B737" s="77" t="s">
        <v>430</v>
      </c>
      <c r="C737" s="54" t="s">
        <v>317</v>
      </c>
      <c r="D737" s="138">
        <v>99</v>
      </c>
      <c r="E737" s="138">
        <v>99</v>
      </c>
      <c r="F737" s="84">
        <v>100</v>
      </c>
    </row>
    <row r="738" spans="1:6" ht="78" customHeight="1">
      <c r="A738" s="36" t="s">
        <v>567</v>
      </c>
      <c r="B738" s="85" t="s">
        <v>569</v>
      </c>
      <c r="C738" s="54"/>
      <c r="D738" s="137">
        <f aca="true" t="shared" si="23" ref="D738:E740">SUM(D739)</f>
        <v>12000</v>
      </c>
      <c r="E738" s="137">
        <f t="shared" si="23"/>
        <v>12000</v>
      </c>
      <c r="F738" s="168">
        <v>100</v>
      </c>
    </row>
    <row r="739" spans="1:6" ht="102" customHeight="1">
      <c r="A739" s="29" t="s">
        <v>568</v>
      </c>
      <c r="B739" s="85" t="s">
        <v>570</v>
      </c>
      <c r="C739" s="14"/>
      <c r="D739" s="137">
        <f t="shared" si="23"/>
        <v>12000</v>
      </c>
      <c r="E739" s="137">
        <f t="shared" si="23"/>
        <v>12000</v>
      </c>
      <c r="F739" s="130">
        <v>100</v>
      </c>
    </row>
    <row r="740" spans="1:6" ht="45" customHeight="1">
      <c r="A740" s="27" t="s">
        <v>314</v>
      </c>
      <c r="B740" s="77" t="s">
        <v>570</v>
      </c>
      <c r="C740" s="54" t="s">
        <v>315</v>
      </c>
      <c r="D740" s="138">
        <f t="shared" si="23"/>
        <v>12000</v>
      </c>
      <c r="E740" s="138">
        <f t="shared" si="23"/>
        <v>12000</v>
      </c>
      <c r="F740" s="84">
        <v>100</v>
      </c>
    </row>
    <row r="741" spans="1:6" ht="81" customHeight="1">
      <c r="A741" s="18" t="s">
        <v>208</v>
      </c>
      <c r="B741" s="77" t="s">
        <v>570</v>
      </c>
      <c r="C741" s="54" t="s">
        <v>207</v>
      </c>
      <c r="D741" s="138">
        <v>12000</v>
      </c>
      <c r="E741" s="138">
        <v>12000</v>
      </c>
      <c r="F741" s="84">
        <v>100</v>
      </c>
    </row>
    <row r="742" spans="1:6" s="3" customFormat="1" ht="36" customHeight="1">
      <c r="A742" s="40" t="s">
        <v>308</v>
      </c>
      <c r="B742" s="55"/>
      <c r="C742" s="53"/>
      <c r="D742" s="137">
        <f>SUM(D11+D136+D283+D301+D327+D336+D388+D411+D450+D483+D566+D584+D625+D679+D699)</f>
        <v>1957002.2214600001</v>
      </c>
      <c r="E742" s="137">
        <f>SUM(E11+E136+E283+E301+E327+E336+E388+E411+E450+E483+E566+E584+E625+E679+E699)</f>
        <v>1847520.9569400002</v>
      </c>
      <c r="F742" s="168">
        <v>94.41</v>
      </c>
    </row>
    <row r="743" spans="1:6" s="3" customFormat="1" ht="43.5" customHeight="1">
      <c r="A743" s="28" t="s">
        <v>309</v>
      </c>
      <c r="B743" s="50" t="s">
        <v>162</v>
      </c>
      <c r="C743" s="14"/>
      <c r="D743" s="137">
        <f>SUM(D744+D747+D750)</f>
        <v>4954.8</v>
      </c>
      <c r="E743" s="137">
        <f>SUM(E744+E747+E750)</f>
        <v>4932.232</v>
      </c>
      <c r="F743" s="168">
        <v>99.54</v>
      </c>
    </row>
    <row r="744" spans="1:6" s="3" customFormat="1" ht="31.5" customHeight="1">
      <c r="A744" s="65" t="s">
        <v>398</v>
      </c>
      <c r="B744" s="50" t="s">
        <v>163</v>
      </c>
      <c r="C744" s="14"/>
      <c r="D744" s="143">
        <f>SUM(D745)</f>
        <v>1681</v>
      </c>
      <c r="E744" s="143">
        <f>SUM(E745)</f>
        <v>1680.043</v>
      </c>
      <c r="F744" s="84">
        <v>99.94</v>
      </c>
    </row>
    <row r="745" spans="1:6" s="3" customFormat="1" ht="72.75" customHeight="1">
      <c r="A745" s="66" t="s">
        <v>399</v>
      </c>
      <c r="B745" s="51" t="s">
        <v>163</v>
      </c>
      <c r="C745" s="49">
        <v>100</v>
      </c>
      <c r="D745" s="181">
        <f>SUM(D746)</f>
        <v>1681</v>
      </c>
      <c r="E745" s="181">
        <f>SUM(E746)</f>
        <v>1680.043</v>
      </c>
      <c r="F745" s="84">
        <v>99.94</v>
      </c>
    </row>
    <row r="746" spans="1:6" s="3" customFormat="1" ht="37.5">
      <c r="A746" s="34" t="s">
        <v>456</v>
      </c>
      <c r="B746" s="51" t="s">
        <v>163</v>
      </c>
      <c r="C746" s="19" t="s">
        <v>368</v>
      </c>
      <c r="D746" s="144">
        <v>1681</v>
      </c>
      <c r="E746" s="144">
        <v>1680.043</v>
      </c>
      <c r="F746" s="84">
        <v>99.94</v>
      </c>
    </row>
    <row r="747" spans="1:6" s="3" customFormat="1" ht="20.25">
      <c r="A747" s="26" t="s">
        <v>433</v>
      </c>
      <c r="B747" s="50" t="s">
        <v>432</v>
      </c>
      <c r="C747" s="14"/>
      <c r="D747" s="143">
        <f>SUM(D748)</f>
        <v>355.5</v>
      </c>
      <c r="E747" s="143">
        <f>SUM(E748)</f>
        <v>352.049</v>
      </c>
      <c r="F747" s="130">
        <v>99.03</v>
      </c>
    </row>
    <row r="748" spans="1:6" s="3" customFormat="1" ht="75">
      <c r="A748" s="66" t="s">
        <v>399</v>
      </c>
      <c r="B748" s="51" t="s">
        <v>432</v>
      </c>
      <c r="C748" s="49">
        <v>100</v>
      </c>
      <c r="D748" s="181">
        <f>SUM(D749)</f>
        <v>355.5</v>
      </c>
      <c r="E748" s="181">
        <f>SUM(E749)</f>
        <v>352.049</v>
      </c>
      <c r="F748" s="189">
        <v>99.03</v>
      </c>
    </row>
    <row r="749" spans="1:6" s="3" customFormat="1" ht="37.5">
      <c r="A749" s="34" t="s">
        <v>456</v>
      </c>
      <c r="B749" s="51" t="s">
        <v>432</v>
      </c>
      <c r="C749" s="19" t="s">
        <v>368</v>
      </c>
      <c r="D749" s="144">
        <v>355.5</v>
      </c>
      <c r="E749" s="144">
        <v>352.049</v>
      </c>
      <c r="F749" s="84">
        <v>99.03</v>
      </c>
    </row>
    <row r="750" spans="1:6" s="3" customFormat="1" ht="66" customHeight="1">
      <c r="A750" s="26" t="s">
        <v>583</v>
      </c>
      <c r="B750" s="50" t="s">
        <v>224</v>
      </c>
      <c r="C750" s="14"/>
      <c r="D750" s="143">
        <f>SUM(D751+D753)</f>
        <v>2918.3</v>
      </c>
      <c r="E750" s="143">
        <f>SUM(E751+E753)</f>
        <v>2900.1400000000003</v>
      </c>
      <c r="F750" s="130">
        <v>99.38</v>
      </c>
    </row>
    <row r="751" spans="1:6" s="3" customFormat="1" ht="99" customHeight="1">
      <c r="A751" s="34" t="s">
        <v>396</v>
      </c>
      <c r="B751" s="51" t="s">
        <v>224</v>
      </c>
      <c r="C751" s="19">
        <v>100</v>
      </c>
      <c r="D751" s="144">
        <f>SUM(D752)</f>
        <v>2836</v>
      </c>
      <c r="E751" s="144">
        <f>SUM(E752)</f>
        <v>2817.84</v>
      </c>
      <c r="F751" s="84">
        <v>99.21</v>
      </c>
    </row>
    <row r="752" spans="1:6" s="3" customFormat="1" ht="37.5">
      <c r="A752" s="34" t="s">
        <v>456</v>
      </c>
      <c r="B752" s="51" t="s">
        <v>224</v>
      </c>
      <c r="C752" s="19">
        <v>120</v>
      </c>
      <c r="D752" s="144">
        <v>2836</v>
      </c>
      <c r="E752" s="144">
        <v>2817.84</v>
      </c>
      <c r="F752" s="84">
        <v>99.21</v>
      </c>
    </row>
    <row r="753" spans="1:6" s="3" customFormat="1" ht="37.5">
      <c r="A753" s="34" t="s">
        <v>323</v>
      </c>
      <c r="B753" s="51" t="s">
        <v>224</v>
      </c>
      <c r="C753" s="19" t="s">
        <v>316</v>
      </c>
      <c r="D753" s="144">
        <f>SUM(D754)</f>
        <v>82.3</v>
      </c>
      <c r="E753" s="144">
        <f>SUM(E754)</f>
        <v>82.3</v>
      </c>
      <c r="F753" s="84">
        <v>100</v>
      </c>
    </row>
    <row r="754" spans="1:6" s="3" customFormat="1" ht="37.5">
      <c r="A754" s="34" t="s">
        <v>454</v>
      </c>
      <c r="B754" s="51" t="s">
        <v>224</v>
      </c>
      <c r="C754" s="19" t="s">
        <v>317</v>
      </c>
      <c r="D754" s="144">
        <v>82.3</v>
      </c>
      <c r="E754" s="144">
        <v>82.3</v>
      </c>
      <c r="F754" s="84">
        <v>100</v>
      </c>
    </row>
    <row r="755" spans="1:6" s="3" customFormat="1" ht="43.5" customHeight="1">
      <c r="A755" s="40" t="s">
        <v>451</v>
      </c>
      <c r="B755" s="52" t="s">
        <v>225</v>
      </c>
      <c r="C755" s="19"/>
      <c r="D755" s="143">
        <f>SUM(D756+D766+D769+D773+D780)</f>
        <v>20697.66543</v>
      </c>
      <c r="E755" s="143">
        <f>SUM(E756+E766+E769+E773+E780)</f>
        <v>20457.307</v>
      </c>
      <c r="F755" s="130">
        <v>98.84</v>
      </c>
    </row>
    <row r="756" spans="1:6" s="3" customFormat="1" ht="54" customHeight="1">
      <c r="A756" s="26" t="s">
        <v>453</v>
      </c>
      <c r="B756" s="52" t="s">
        <v>226</v>
      </c>
      <c r="C756" s="14"/>
      <c r="D756" s="143">
        <f>SUM(D757+D760+D763)</f>
        <v>883.2</v>
      </c>
      <c r="E756" s="143">
        <f>SUM(E757+E760+E763)</f>
        <v>883.1800000000001</v>
      </c>
      <c r="F756" s="130">
        <v>100</v>
      </c>
    </row>
    <row r="757" spans="1:6" s="3" customFormat="1" ht="54" customHeight="1">
      <c r="A757" s="26" t="s">
        <v>564</v>
      </c>
      <c r="B757" s="52" t="s">
        <v>563</v>
      </c>
      <c r="C757" s="14"/>
      <c r="D757" s="143">
        <f>SUM(D758)</f>
        <v>300</v>
      </c>
      <c r="E757" s="143">
        <f>SUM(E758)</f>
        <v>300</v>
      </c>
      <c r="F757" s="130">
        <v>100</v>
      </c>
    </row>
    <row r="758" spans="1:6" s="3" customFormat="1" ht="54" customHeight="1">
      <c r="A758" s="145" t="s">
        <v>320</v>
      </c>
      <c r="B758" s="51" t="s">
        <v>563</v>
      </c>
      <c r="C758" s="19" t="s">
        <v>321</v>
      </c>
      <c r="D758" s="144">
        <f>SUM(D759)</f>
        <v>300</v>
      </c>
      <c r="E758" s="144">
        <f>SUM(E759)</f>
        <v>300</v>
      </c>
      <c r="F758" s="84">
        <v>100</v>
      </c>
    </row>
    <row r="759" spans="1:6" s="3" customFormat="1" ht="54" customHeight="1">
      <c r="A759" s="34" t="s">
        <v>565</v>
      </c>
      <c r="B759" s="51" t="s">
        <v>563</v>
      </c>
      <c r="C759" s="19" t="s">
        <v>566</v>
      </c>
      <c r="D759" s="144">
        <v>300</v>
      </c>
      <c r="E759" s="144">
        <v>300</v>
      </c>
      <c r="F759" s="84">
        <v>100</v>
      </c>
    </row>
    <row r="760" spans="1:6" s="3" customFormat="1" ht="80.25" customHeight="1">
      <c r="A760" s="26" t="s">
        <v>485</v>
      </c>
      <c r="B760" s="52" t="s">
        <v>227</v>
      </c>
      <c r="C760" s="14"/>
      <c r="D760" s="137">
        <f>SUM(D761)</f>
        <v>350</v>
      </c>
      <c r="E760" s="137">
        <f>SUM(E761)</f>
        <v>349.98</v>
      </c>
      <c r="F760" s="168">
        <v>99.99</v>
      </c>
    </row>
    <row r="761" spans="1:6" s="3" customFormat="1" ht="37.5">
      <c r="A761" s="34" t="s">
        <v>323</v>
      </c>
      <c r="B761" s="51" t="s">
        <v>227</v>
      </c>
      <c r="C761" s="19" t="s">
        <v>316</v>
      </c>
      <c r="D761" s="138">
        <f>SUM(D762)</f>
        <v>350</v>
      </c>
      <c r="E761" s="138">
        <f>SUM(E762)</f>
        <v>349.98</v>
      </c>
      <c r="F761" s="158">
        <v>99.99</v>
      </c>
    </row>
    <row r="762" spans="1:6" s="3" customFormat="1" ht="37.5">
      <c r="A762" s="34" t="s">
        <v>454</v>
      </c>
      <c r="B762" s="51" t="s">
        <v>227</v>
      </c>
      <c r="C762" s="19" t="s">
        <v>317</v>
      </c>
      <c r="D762" s="138">
        <v>350</v>
      </c>
      <c r="E762" s="138">
        <v>349.98</v>
      </c>
      <c r="F762" s="158">
        <v>99.99</v>
      </c>
    </row>
    <row r="763" spans="1:6" s="3" customFormat="1" ht="39">
      <c r="A763" s="26" t="s">
        <v>223</v>
      </c>
      <c r="B763" s="50" t="s">
        <v>217</v>
      </c>
      <c r="C763" s="14"/>
      <c r="D763" s="137">
        <f>SUM(D764)</f>
        <v>233.2</v>
      </c>
      <c r="E763" s="137">
        <f>SUM(E764)</f>
        <v>233.2</v>
      </c>
      <c r="F763" s="130">
        <v>100</v>
      </c>
    </row>
    <row r="764" spans="1:6" s="3" customFormat="1" ht="37.5">
      <c r="A764" s="34" t="s">
        <v>323</v>
      </c>
      <c r="B764" s="51" t="s">
        <v>217</v>
      </c>
      <c r="C764" s="19" t="s">
        <v>316</v>
      </c>
      <c r="D764" s="138">
        <f>SUM(D765)</f>
        <v>233.2</v>
      </c>
      <c r="E764" s="138">
        <f>SUM(E765)</f>
        <v>233.2</v>
      </c>
      <c r="F764" s="84">
        <v>100</v>
      </c>
    </row>
    <row r="765" spans="1:6" s="3" customFormat="1" ht="37.5">
      <c r="A765" s="34" t="s">
        <v>454</v>
      </c>
      <c r="B765" s="51" t="s">
        <v>217</v>
      </c>
      <c r="C765" s="19" t="s">
        <v>317</v>
      </c>
      <c r="D765" s="138">
        <v>233.2</v>
      </c>
      <c r="E765" s="138">
        <v>233.2</v>
      </c>
      <c r="F765" s="84">
        <v>100</v>
      </c>
    </row>
    <row r="766" spans="1:6" s="3" customFormat="1" ht="37.5">
      <c r="A766" s="28" t="s">
        <v>478</v>
      </c>
      <c r="B766" s="50" t="s">
        <v>477</v>
      </c>
      <c r="C766" s="19"/>
      <c r="D766" s="137">
        <f>SUM(D767)</f>
        <v>50</v>
      </c>
      <c r="E766" s="137">
        <f>SUM(E767)</f>
        <v>50</v>
      </c>
      <c r="F766" s="130">
        <v>100</v>
      </c>
    </row>
    <row r="767" spans="1:6" s="3" customFormat="1" ht="20.25">
      <c r="A767" s="24" t="s">
        <v>324</v>
      </c>
      <c r="B767" s="51" t="s">
        <v>477</v>
      </c>
      <c r="C767" s="19" t="s">
        <v>325</v>
      </c>
      <c r="D767" s="138">
        <f>SUM(D768)</f>
        <v>50</v>
      </c>
      <c r="E767" s="138">
        <f>SUM(E768)</f>
        <v>50</v>
      </c>
      <c r="F767" s="84">
        <v>100</v>
      </c>
    </row>
    <row r="768" spans="1:6" s="3" customFormat="1" ht="37.5">
      <c r="A768" s="24" t="s">
        <v>473</v>
      </c>
      <c r="B768" s="51" t="s">
        <v>477</v>
      </c>
      <c r="C768" s="19" t="s">
        <v>397</v>
      </c>
      <c r="D768" s="138">
        <v>50</v>
      </c>
      <c r="E768" s="138">
        <v>50</v>
      </c>
      <c r="F768" s="84">
        <v>100</v>
      </c>
    </row>
    <row r="769" spans="1:6" s="3" customFormat="1" ht="39">
      <c r="A769" s="26" t="s">
        <v>220</v>
      </c>
      <c r="B769" s="50" t="s">
        <v>218</v>
      </c>
      <c r="C769" s="14"/>
      <c r="D769" s="137">
        <f>SUM(D770)</f>
        <v>6064.46543</v>
      </c>
      <c r="E769" s="137">
        <f>SUM(E770)</f>
        <v>6064.465</v>
      </c>
      <c r="F769" s="130">
        <v>100</v>
      </c>
    </row>
    <row r="770" spans="1:6" s="3" customFormat="1" ht="20.25">
      <c r="A770" s="27" t="s">
        <v>314</v>
      </c>
      <c r="B770" s="51" t="s">
        <v>218</v>
      </c>
      <c r="C770" s="19" t="s">
        <v>315</v>
      </c>
      <c r="D770" s="138">
        <f>SUM(D771+D772)</f>
        <v>6064.46543</v>
      </c>
      <c r="E770" s="138">
        <f>SUM(E771+E772)</f>
        <v>6064.465</v>
      </c>
      <c r="F770" s="84">
        <v>100</v>
      </c>
    </row>
    <row r="771" spans="1:6" s="3" customFormat="1" ht="20.25">
      <c r="A771" s="34" t="s">
        <v>221</v>
      </c>
      <c r="B771" s="51" t="s">
        <v>218</v>
      </c>
      <c r="C771" s="19" t="s">
        <v>219</v>
      </c>
      <c r="D771" s="138">
        <v>5804.46543</v>
      </c>
      <c r="E771" s="138">
        <v>5804.465</v>
      </c>
      <c r="F771" s="84">
        <v>100</v>
      </c>
    </row>
    <row r="772" spans="1:6" s="3" customFormat="1" ht="20.25">
      <c r="A772" s="76" t="s">
        <v>458</v>
      </c>
      <c r="B772" s="51" t="s">
        <v>218</v>
      </c>
      <c r="C772" s="19" t="s">
        <v>151</v>
      </c>
      <c r="D772" s="138">
        <v>260</v>
      </c>
      <c r="E772" s="138">
        <v>260</v>
      </c>
      <c r="F772" s="84">
        <v>100</v>
      </c>
    </row>
    <row r="773" spans="1:6" s="3" customFormat="1" ht="78">
      <c r="A773" s="142" t="s">
        <v>342</v>
      </c>
      <c r="B773" s="50" t="s">
        <v>343</v>
      </c>
      <c r="C773" s="14"/>
      <c r="D773" s="137">
        <f>SUM(D774+D776+D778)</f>
        <v>1600</v>
      </c>
      <c r="E773" s="137">
        <f>SUM(E774+E776+E778)</f>
        <v>1391.274</v>
      </c>
      <c r="F773" s="168">
        <v>86.95</v>
      </c>
    </row>
    <row r="774" spans="1:6" s="3" customFormat="1" ht="37.5">
      <c r="A774" s="34" t="s">
        <v>323</v>
      </c>
      <c r="B774" s="51" t="s">
        <v>343</v>
      </c>
      <c r="C774" s="19" t="s">
        <v>316</v>
      </c>
      <c r="D774" s="138">
        <f>SUM(D775)</f>
        <v>100</v>
      </c>
      <c r="E774" s="138">
        <f>SUM(E775)</f>
        <v>0</v>
      </c>
      <c r="F774" s="158">
        <v>0</v>
      </c>
    </row>
    <row r="775" spans="1:6" s="3" customFormat="1" ht="37.5">
      <c r="A775" s="34" t="s">
        <v>454</v>
      </c>
      <c r="B775" s="51" t="s">
        <v>343</v>
      </c>
      <c r="C775" s="19" t="s">
        <v>317</v>
      </c>
      <c r="D775" s="138">
        <v>100</v>
      </c>
      <c r="E775" s="138">
        <v>0</v>
      </c>
      <c r="F775" s="158">
        <v>0</v>
      </c>
    </row>
    <row r="776" spans="1:6" s="3" customFormat="1" ht="20.25">
      <c r="A776" s="146" t="s">
        <v>492</v>
      </c>
      <c r="B776" s="51" t="s">
        <v>343</v>
      </c>
      <c r="C776" s="19" t="s">
        <v>490</v>
      </c>
      <c r="D776" s="138">
        <f>SUM(D777)</f>
        <v>100</v>
      </c>
      <c r="E776" s="138">
        <f>SUM(E777)</f>
        <v>81</v>
      </c>
      <c r="F776" s="158">
        <v>81</v>
      </c>
    </row>
    <row r="777" spans="1:6" s="3" customFormat="1" ht="20.25">
      <c r="A777" s="146" t="s">
        <v>493</v>
      </c>
      <c r="B777" s="51" t="s">
        <v>343</v>
      </c>
      <c r="C777" s="19" t="s">
        <v>491</v>
      </c>
      <c r="D777" s="138">
        <v>100</v>
      </c>
      <c r="E777" s="138">
        <v>81</v>
      </c>
      <c r="F777" s="158">
        <v>81</v>
      </c>
    </row>
    <row r="778" spans="1:6" s="3" customFormat="1" ht="37.5">
      <c r="A778" s="34" t="s">
        <v>320</v>
      </c>
      <c r="B778" s="51" t="s">
        <v>343</v>
      </c>
      <c r="C778" s="19" t="s">
        <v>321</v>
      </c>
      <c r="D778" s="138">
        <f>SUM(D779)</f>
        <v>1400</v>
      </c>
      <c r="E778" s="138">
        <f>SUM(E779)</f>
        <v>1310.274</v>
      </c>
      <c r="F778" s="158">
        <v>93.59</v>
      </c>
    </row>
    <row r="779" spans="1:6" s="3" customFormat="1" ht="20.25">
      <c r="A779" s="145" t="s">
        <v>472</v>
      </c>
      <c r="B779" s="51" t="s">
        <v>343</v>
      </c>
      <c r="C779" s="19" t="s">
        <v>326</v>
      </c>
      <c r="D779" s="138">
        <v>1400</v>
      </c>
      <c r="E779" s="138">
        <v>1310.274</v>
      </c>
      <c r="F779" s="158">
        <v>93.59</v>
      </c>
    </row>
    <row r="780" spans="1:6" s="3" customFormat="1" ht="78">
      <c r="A780" s="26" t="s">
        <v>222</v>
      </c>
      <c r="B780" s="50" t="s">
        <v>255</v>
      </c>
      <c r="C780" s="14"/>
      <c r="D780" s="137">
        <f>SUM(D781)</f>
        <v>12100</v>
      </c>
      <c r="E780" s="137">
        <f>SUM(E781)</f>
        <v>12068.388</v>
      </c>
      <c r="F780" s="168">
        <v>99.74</v>
      </c>
    </row>
    <row r="781" spans="1:6" s="3" customFormat="1" ht="37.5">
      <c r="A781" s="34" t="s">
        <v>320</v>
      </c>
      <c r="B781" s="51" t="s">
        <v>255</v>
      </c>
      <c r="C781" s="19" t="s">
        <v>321</v>
      </c>
      <c r="D781" s="138">
        <f>SUM(D782)</f>
        <v>12100</v>
      </c>
      <c r="E781" s="138">
        <f>SUM(E782)</f>
        <v>12068.388</v>
      </c>
      <c r="F781" s="158">
        <v>99.74</v>
      </c>
    </row>
    <row r="782" spans="1:6" s="3" customFormat="1" ht="20.25">
      <c r="A782" s="145" t="s">
        <v>472</v>
      </c>
      <c r="B782" s="51" t="s">
        <v>255</v>
      </c>
      <c r="C782" s="19" t="s">
        <v>326</v>
      </c>
      <c r="D782" s="138">
        <v>12100</v>
      </c>
      <c r="E782" s="138">
        <v>12068.388</v>
      </c>
      <c r="F782" s="158">
        <v>99.74</v>
      </c>
    </row>
    <row r="783" spans="1:6" s="121" customFormat="1" ht="48" customHeight="1">
      <c r="A783" s="118" t="s">
        <v>522</v>
      </c>
      <c r="B783" s="119"/>
      <c r="C783" s="120"/>
      <c r="D783" s="137">
        <f>SUM(D742+D743+D755)</f>
        <v>1982654.6868900002</v>
      </c>
      <c r="E783" s="137">
        <f>SUM(E742+E743+E755)</f>
        <v>1872910.4959400003</v>
      </c>
      <c r="F783" s="168">
        <v>94.46</v>
      </c>
    </row>
    <row r="784" spans="1:6" ht="18.75">
      <c r="A784" s="56"/>
      <c r="B784" s="57"/>
      <c r="C784" s="58"/>
      <c r="D784" s="60"/>
      <c r="E784" s="60"/>
      <c r="F784" s="60"/>
    </row>
    <row r="785" spans="1:6" ht="18.75">
      <c r="A785" s="56"/>
      <c r="B785" s="57"/>
      <c r="C785" s="58"/>
      <c r="D785" s="60"/>
      <c r="E785" s="60"/>
      <c r="F785" s="60"/>
    </row>
    <row r="786" spans="1:6" ht="18.75">
      <c r="A786" s="56"/>
      <c r="B786" s="57"/>
      <c r="C786" s="58"/>
      <c r="D786" s="60"/>
      <c r="E786" s="60"/>
      <c r="F786" s="60"/>
    </row>
    <row r="787" spans="1:6" ht="18.75">
      <c r="A787" s="56"/>
      <c r="B787" s="57"/>
      <c r="C787" s="58"/>
      <c r="D787" s="60"/>
      <c r="E787" s="60"/>
      <c r="F787" s="60"/>
    </row>
    <row r="788" spans="1:6" ht="18.75">
      <c r="A788" s="56"/>
      <c r="B788" s="57"/>
      <c r="C788" s="58"/>
      <c r="D788" s="60"/>
      <c r="E788" s="60"/>
      <c r="F788" s="60"/>
    </row>
    <row r="789" spans="1:6" ht="18.75">
      <c r="A789" s="56"/>
      <c r="B789" s="57"/>
      <c r="C789" s="58"/>
      <c r="D789" s="60"/>
      <c r="E789" s="60"/>
      <c r="F789" s="60"/>
    </row>
    <row r="790" spans="1:6" ht="18.75">
      <c r="A790" s="56"/>
      <c r="B790" s="57"/>
      <c r="C790" s="58"/>
      <c r="D790" s="60"/>
      <c r="E790" s="60"/>
      <c r="F790" s="60"/>
    </row>
    <row r="791" spans="1:6" ht="18.75">
      <c r="A791" s="56"/>
      <c r="B791" s="57"/>
      <c r="C791" s="58"/>
      <c r="D791" s="60"/>
      <c r="E791" s="60"/>
      <c r="F791" s="60"/>
    </row>
    <row r="792" spans="1:6" ht="18.75">
      <c r="A792" s="56"/>
      <c r="B792" s="57"/>
      <c r="C792" s="58"/>
      <c r="D792" s="60"/>
      <c r="E792" s="60"/>
      <c r="F792" s="60"/>
    </row>
    <row r="793" spans="1:6" ht="18.75">
      <c r="A793" s="56"/>
      <c r="B793" s="57"/>
      <c r="C793" s="58"/>
      <c r="D793" s="60"/>
      <c r="E793" s="60"/>
      <c r="F793" s="60"/>
    </row>
    <row r="794" spans="1:6" ht="18.75">
      <c r="A794" s="56"/>
      <c r="B794" s="57"/>
      <c r="C794" s="58"/>
      <c r="D794" s="60"/>
      <c r="E794" s="60"/>
      <c r="F794" s="60"/>
    </row>
    <row r="795" spans="1:6" ht="18.75">
      <c r="A795" s="56"/>
      <c r="B795" s="57"/>
      <c r="C795" s="58"/>
      <c r="D795" s="60"/>
      <c r="E795" s="60"/>
      <c r="F795" s="60"/>
    </row>
    <row r="796" spans="1:6" ht="18.75">
      <c r="A796" s="56"/>
      <c r="B796" s="57"/>
      <c r="C796" s="58"/>
      <c r="D796" s="60"/>
      <c r="E796" s="60"/>
      <c r="F796" s="60"/>
    </row>
    <row r="797" spans="1:6" ht="18.75">
      <c r="A797" s="56"/>
      <c r="B797" s="57"/>
      <c r="C797" s="58"/>
      <c r="D797" s="60"/>
      <c r="E797" s="60"/>
      <c r="F797" s="60"/>
    </row>
    <row r="798" spans="1:6" ht="18.75">
      <c r="A798" s="56"/>
      <c r="B798" s="57"/>
      <c r="C798" s="58"/>
      <c r="D798" s="60"/>
      <c r="E798" s="60"/>
      <c r="F798" s="60"/>
    </row>
    <row r="799" spans="1:6" ht="18.75">
      <c r="A799" s="56"/>
      <c r="B799" s="57"/>
      <c r="C799" s="58"/>
      <c r="D799" s="60"/>
      <c r="E799" s="60"/>
      <c r="F799" s="60"/>
    </row>
    <row r="800" spans="1:6" ht="18.75">
      <c r="A800" s="56"/>
      <c r="B800" s="57"/>
      <c r="C800" s="58"/>
      <c r="D800" s="60"/>
      <c r="E800" s="60"/>
      <c r="F800" s="60"/>
    </row>
    <row r="801" spans="1:6" ht="18.75">
      <c r="A801" s="56"/>
      <c r="B801" s="57"/>
      <c r="C801" s="58"/>
      <c r="D801" s="60"/>
      <c r="E801" s="60"/>
      <c r="F801" s="60"/>
    </row>
    <row r="802" spans="1:6" ht="18.75">
      <c r="A802" s="56"/>
      <c r="B802" s="57"/>
      <c r="C802" s="58"/>
      <c r="D802" s="60"/>
      <c r="E802" s="60"/>
      <c r="F802" s="60"/>
    </row>
    <row r="803" spans="1:6" ht="18.75">
      <c r="A803" s="56"/>
      <c r="B803" s="57"/>
      <c r="C803" s="58"/>
      <c r="D803" s="60"/>
      <c r="E803" s="60"/>
      <c r="F803" s="60"/>
    </row>
    <row r="804" spans="1:6" ht="18.75">
      <c r="A804" s="56"/>
      <c r="B804" s="57"/>
      <c r="C804" s="58"/>
      <c r="D804" s="60"/>
      <c r="E804" s="60"/>
      <c r="F804" s="60"/>
    </row>
    <row r="805" spans="1:6" ht="18.75">
      <c r="A805" s="56"/>
      <c r="B805" s="57"/>
      <c r="C805" s="58"/>
      <c r="D805" s="60"/>
      <c r="E805" s="60"/>
      <c r="F805" s="60"/>
    </row>
    <row r="806" spans="1:6" ht="18.75">
      <c r="A806" s="56"/>
      <c r="B806" s="57"/>
      <c r="C806" s="58"/>
      <c r="D806" s="60"/>
      <c r="E806" s="60"/>
      <c r="F806" s="60"/>
    </row>
    <row r="807" spans="1:6" ht="18.75">
      <c r="A807" s="56"/>
      <c r="B807" s="57"/>
      <c r="C807" s="58"/>
      <c r="D807" s="60"/>
      <c r="E807" s="60"/>
      <c r="F807" s="60"/>
    </row>
    <row r="808" spans="1:6" ht="18.75">
      <c r="A808" s="56"/>
      <c r="B808" s="57"/>
      <c r="C808" s="58"/>
      <c r="D808" s="60"/>
      <c r="E808" s="60"/>
      <c r="F808" s="60"/>
    </row>
    <row r="809" spans="1:6" ht="18.75">
      <c r="A809" s="56"/>
      <c r="B809" s="57"/>
      <c r="C809" s="58"/>
      <c r="D809" s="60"/>
      <c r="E809" s="60"/>
      <c r="F809" s="60"/>
    </row>
    <row r="810" spans="1:6" ht="18.75">
      <c r="A810" s="56"/>
      <c r="B810" s="57"/>
      <c r="C810" s="58"/>
      <c r="D810" s="60"/>
      <c r="E810" s="60"/>
      <c r="F810" s="60"/>
    </row>
    <row r="811" spans="1:6" ht="18.75">
      <c r="A811" s="56"/>
      <c r="B811" s="57"/>
      <c r="C811" s="58"/>
      <c r="D811" s="60"/>
      <c r="E811" s="60"/>
      <c r="F811" s="60"/>
    </row>
    <row r="812" spans="1:6" ht="18.75">
      <c r="A812" s="56"/>
      <c r="B812" s="57"/>
      <c r="C812" s="58"/>
      <c r="D812" s="59"/>
      <c r="E812" s="59"/>
      <c r="F812" s="59"/>
    </row>
    <row r="813" spans="1:6" ht="18.75">
      <c r="A813" s="56"/>
      <c r="B813" s="57"/>
      <c r="C813" s="58"/>
      <c r="D813" s="59"/>
      <c r="E813" s="59"/>
      <c r="F813" s="59"/>
    </row>
    <row r="814" spans="1:6" ht="18.75">
      <c r="A814" s="56"/>
      <c r="B814" s="57"/>
      <c r="C814" s="58"/>
      <c r="D814" s="59"/>
      <c r="E814" s="59"/>
      <c r="F814" s="59"/>
    </row>
    <row r="815" spans="1:6" ht="18.75">
      <c r="A815" s="56"/>
      <c r="B815" s="57"/>
      <c r="C815" s="58"/>
      <c r="D815" s="59"/>
      <c r="E815" s="59"/>
      <c r="F815" s="59"/>
    </row>
    <row r="816" spans="1:6" ht="18.75">
      <c r="A816" s="56"/>
      <c r="B816" s="57"/>
      <c r="C816" s="58"/>
      <c r="D816" s="59"/>
      <c r="E816" s="59"/>
      <c r="F816" s="59"/>
    </row>
    <row r="817" spans="1:6" ht="18.75">
      <c r="A817" s="56"/>
      <c r="B817" s="57"/>
      <c r="C817" s="58"/>
      <c r="D817" s="59"/>
      <c r="E817" s="59"/>
      <c r="F817" s="59"/>
    </row>
    <row r="818" spans="1:6" ht="18.75">
      <c r="A818" s="56"/>
      <c r="B818" s="57"/>
      <c r="C818" s="58"/>
      <c r="D818" s="59"/>
      <c r="E818" s="59"/>
      <c r="F818" s="59"/>
    </row>
    <row r="819" spans="1:6" ht="18.75">
      <c r="A819" s="56"/>
      <c r="B819" s="57"/>
      <c r="C819" s="58"/>
      <c r="D819" s="59"/>
      <c r="E819" s="59"/>
      <c r="F819" s="59"/>
    </row>
    <row r="820" spans="1:6" ht="18.75">
      <c r="A820" s="56"/>
      <c r="B820" s="57"/>
      <c r="C820" s="58"/>
      <c r="D820" s="59"/>
      <c r="E820" s="59"/>
      <c r="F820" s="59"/>
    </row>
    <row r="821" spans="1:6" ht="18.75">
      <c r="A821" s="56"/>
      <c r="B821" s="57"/>
      <c r="C821" s="58"/>
      <c r="D821" s="59"/>
      <c r="E821" s="59"/>
      <c r="F821" s="59"/>
    </row>
    <row r="822" spans="1:6" ht="18.75">
      <c r="A822" s="56"/>
      <c r="B822" s="57"/>
      <c r="C822" s="58"/>
      <c r="D822" s="59"/>
      <c r="E822" s="59"/>
      <c r="F822" s="59"/>
    </row>
    <row r="823" spans="1:6" ht="18.75">
      <c r="A823" s="56"/>
      <c r="B823" s="57"/>
      <c r="C823" s="58"/>
      <c r="D823" s="59"/>
      <c r="E823" s="59"/>
      <c r="F823" s="59"/>
    </row>
    <row r="824" spans="1:6" ht="18.75">
      <c r="A824" s="56"/>
      <c r="B824" s="57"/>
      <c r="C824" s="58"/>
      <c r="D824" s="59"/>
      <c r="E824" s="59"/>
      <c r="F824" s="59"/>
    </row>
    <row r="825" spans="1:6" ht="18.75">
      <c r="A825" s="56"/>
      <c r="B825" s="57"/>
      <c r="C825" s="58"/>
      <c r="D825" s="59"/>
      <c r="E825" s="59"/>
      <c r="F825" s="59"/>
    </row>
    <row r="826" spans="1:6" ht="18.75">
      <c r="A826" s="56"/>
      <c r="B826" s="57"/>
      <c r="C826" s="58"/>
      <c r="D826" s="59"/>
      <c r="E826" s="59"/>
      <c r="F826" s="59"/>
    </row>
    <row r="827" spans="1:6" ht="18.75">
      <c r="A827" s="56"/>
      <c r="B827" s="57"/>
      <c r="C827" s="58"/>
      <c r="D827" s="59"/>
      <c r="E827" s="59"/>
      <c r="F827" s="59"/>
    </row>
    <row r="828" spans="1:6" ht="18.75">
      <c r="A828" s="56"/>
      <c r="B828" s="57"/>
      <c r="C828" s="58"/>
      <c r="D828" s="59"/>
      <c r="E828" s="59"/>
      <c r="F828" s="59"/>
    </row>
    <row r="829" spans="1:6" ht="18.75">
      <c r="A829" s="56"/>
      <c r="B829" s="57"/>
      <c r="C829" s="58"/>
      <c r="D829" s="59"/>
      <c r="E829" s="59"/>
      <c r="F829" s="59"/>
    </row>
    <row r="830" spans="1:6" ht="18.75">
      <c r="A830" s="56"/>
      <c r="B830" s="57"/>
      <c r="C830" s="58"/>
      <c r="D830" s="59"/>
      <c r="E830" s="59"/>
      <c r="F830" s="59"/>
    </row>
    <row r="831" spans="1:6" ht="18.75">
      <c r="A831" s="56"/>
      <c r="B831" s="57"/>
      <c r="C831" s="58"/>
      <c r="D831" s="59"/>
      <c r="E831" s="59"/>
      <c r="F831" s="59"/>
    </row>
    <row r="832" spans="1:6" ht="18.75">
      <c r="A832" s="56"/>
      <c r="B832" s="57"/>
      <c r="C832" s="58"/>
      <c r="D832" s="59"/>
      <c r="E832" s="59"/>
      <c r="F832" s="59"/>
    </row>
    <row r="833" spans="1:6" ht="18.75">
      <c r="A833" s="56"/>
      <c r="B833" s="57"/>
      <c r="C833" s="58"/>
      <c r="D833" s="59"/>
      <c r="E833" s="59"/>
      <c r="F833" s="59"/>
    </row>
    <row r="834" spans="1:6" ht="18.75">
      <c r="A834" s="56"/>
      <c r="B834" s="57"/>
      <c r="C834" s="58"/>
      <c r="D834" s="59"/>
      <c r="E834" s="59"/>
      <c r="F834" s="59"/>
    </row>
    <row r="835" spans="1:6" ht="18.75">
      <c r="A835" s="56"/>
      <c r="B835" s="57"/>
      <c r="C835" s="58"/>
      <c r="D835" s="59"/>
      <c r="E835" s="59"/>
      <c r="F835" s="59"/>
    </row>
    <row r="836" spans="1:6" ht="18.75">
      <c r="A836" s="56"/>
      <c r="B836" s="57"/>
      <c r="C836" s="58"/>
      <c r="D836" s="59"/>
      <c r="E836" s="59"/>
      <c r="F836" s="59"/>
    </row>
    <row r="837" spans="1:6" ht="18.75">
      <c r="A837" s="56"/>
      <c r="B837" s="57"/>
      <c r="C837" s="58"/>
      <c r="D837" s="59"/>
      <c r="E837" s="59"/>
      <c r="F837" s="59"/>
    </row>
    <row r="838" spans="1:6" ht="18.75">
      <c r="A838" s="56"/>
      <c r="B838" s="57"/>
      <c r="C838" s="58"/>
      <c r="D838" s="59"/>
      <c r="E838" s="59"/>
      <c r="F838" s="59"/>
    </row>
    <row r="839" spans="1:6" ht="18.75">
      <c r="A839" s="56"/>
      <c r="B839" s="57"/>
      <c r="C839" s="58"/>
      <c r="D839" s="59"/>
      <c r="E839" s="59"/>
      <c r="F839" s="59"/>
    </row>
    <row r="840" spans="1:6" ht="18.75">
      <c r="A840" s="56"/>
      <c r="B840" s="57"/>
      <c r="C840" s="58"/>
      <c r="D840" s="59"/>
      <c r="E840" s="59"/>
      <c r="F840" s="59"/>
    </row>
    <row r="841" spans="1:6" ht="18.75">
      <c r="A841" s="56"/>
      <c r="B841" s="57"/>
      <c r="C841" s="58"/>
      <c r="D841" s="59"/>
      <c r="E841" s="59"/>
      <c r="F841" s="59"/>
    </row>
    <row r="842" spans="1:6" ht="18.75">
      <c r="A842" s="56"/>
      <c r="B842" s="57"/>
      <c r="C842" s="58"/>
      <c r="D842" s="59"/>
      <c r="E842" s="59"/>
      <c r="F842" s="59"/>
    </row>
    <row r="843" spans="1:6" ht="18.75">
      <c r="A843" s="56"/>
      <c r="B843" s="57"/>
      <c r="C843" s="58"/>
      <c r="D843" s="59"/>
      <c r="E843" s="59"/>
      <c r="F843" s="59"/>
    </row>
    <row r="844" spans="1:6" ht="18.75">
      <c r="A844" s="56"/>
      <c r="B844" s="57"/>
      <c r="C844" s="58"/>
      <c r="D844" s="59"/>
      <c r="E844" s="59"/>
      <c r="F844" s="59"/>
    </row>
    <row r="845" spans="1:6" ht="18.75">
      <c r="A845" s="56"/>
      <c r="B845" s="57"/>
      <c r="C845" s="58"/>
      <c r="D845" s="59"/>
      <c r="E845" s="59"/>
      <c r="F845" s="59"/>
    </row>
    <row r="846" spans="1:6" ht="18.75">
      <c r="A846" s="56"/>
      <c r="B846" s="57"/>
      <c r="C846" s="58"/>
      <c r="D846" s="59"/>
      <c r="E846" s="59"/>
      <c r="F846" s="59"/>
    </row>
    <row r="847" spans="1:6" ht="18.75">
      <c r="A847" s="56"/>
      <c r="B847" s="57"/>
      <c r="C847" s="58"/>
      <c r="D847" s="59"/>
      <c r="E847" s="59"/>
      <c r="F847" s="59"/>
    </row>
    <row r="848" spans="1:6" ht="18.75">
      <c r="A848" s="56"/>
      <c r="B848" s="57"/>
      <c r="C848" s="58"/>
      <c r="D848" s="59"/>
      <c r="E848" s="59"/>
      <c r="F848" s="59"/>
    </row>
    <row r="849" spans="1:6" ht="18.75">
      <c r="A849" s="56"/>
      <c r="B849" s="57"/>
      <c r="C849" s="58"/>
      <c r="D849" s="59"/>
      <c r="E849" s="59"/>
      <c r="F849" s="59"/>
    </row>
    <row r="850" spans="1:6" ht="18.75">
      <c r="A850" s="56"/>
      <c r="B850" s="57"/>
      <c r="C850" s="58"/>
      <c r="D850" s="59"/>
      <c r="E850" s="59"/>
      <c r="F850" s="59"/>
    </row>
    <row r="851" spans="1:6" ht="18.75">
      <c r="A851" s="56"/>
      <c r="B851" s="57"/>
      <c r="C851" s="58"/>
      <c r="D851" s="59"/>
      <c r="E851" s="59"/>
      <c r="F851" s="59"/>
    </row>
    <row r="852" spans="1:6" ht="18.75">
      <c r="A852" s="56"/>
      <c r="B852" s="57"/>
      <c r="C852" s="58"/>
      <c r="D852" s="59"/>
      <c r="E852" s="59"/>
      <c r="F852" s="59"/>
    </row>
    <row r="853" spans="1:6" ht="18.75">
      <c r="A853" s="56"/>
      <c r="B853" s="57"/>
      <c r="C853" s="58"/>
      <c r="D853" s="59"/>
      <c r="E853" s="59"/>
      <c r="F853" s="59"/>
    </row>
    <row r="854" spans="1:6" ht="18.75">
      <c r="A854" s="56"/>
      <c r="B854" s="57"/>
      <c r="C854" s="58"/>
      <c r="D854" s="59"/>
      <c r="E854" s="59"/>
      <c r="F854" s="59"/>
    </row>
    <row r="855" spans="1:6" ht="18.75">
      <c r="A855" s="56"/>
      <c r="B855" s="57"/>
      <c r="C855" s="58"/>
      <c r="D855" s="59"/>
      <c r="E855" s="59"/>
      <c r="F855" s="59"/>
    </row>
    <row r="856" spans="1:6" ht="18.75">
      <c r="A856" s="56"/>
      <c r="B856" s="57"/>
      <c r="C856" s="58"/>
      <c r="D856" s="59"/>
      <c r="E856" s="59"/>
      <c r="F856" s="59"/>
    </row>
    <row r="857" spans="1:6" ht="18.75">
      <c r="A857" s="56"/>
      <c r="B857" s="57"/>
      <c r="C857" s="58"/>
      <c r="D857" s="59"/>
      <c r="E857" s="59"/>
      <c r="F857" s="59"/>
    </row>
    <row r="858" spans="1:6" ht="18.75">
      <c r="A858" s="56"/>
      <c r="B858" s="57"/>
      <c r="C858" s="58"/>
      <c r="D858" s="59"/>
      <c r="E858" s="59"/>
      <c r="F858" s="59"/>
    </row>
    <row r="859" spans="1:6" ht="18.75">
      <c r="A859" s="56"/>
      <c r="B859" s="57"/>
      <c r="C859" s="58"/>
      <c r="D859" s="59"/>
      <c r="E859" s="59"/>
      <c r="F859" s="59"/>
    </row>
    <row r="860" spans="1:6" ht="18.75">
      <c r="A860" s="56"/>
      <c r="B860" s="57"/>
      <c r="C860" s="58"/>
      <c r="D860" s="59"/>
      <c r="E860" s="59"/>
      <c r="F860" s="59"/>
    </row>
    <row r="861" spans="1:6" ht="18.75">
      <c r="A861" s="56"/>
      <c r="B861" s="57"/>
      <c r="C861" s="58"/>
      <c r="D861" s="59"/>
      <c r="E861" s="59"/>
      <c r="F861" s="59"/>
    </row>
    <row r="862" spans="1:6" ht="18.75">
      <c r="A862" s="56"/>
      <c r="B862" s="57"/>
      <c r="C862" s="58"/>
      <c r="D862" s="59"/>
      <c r="E862" s="59"/>
      <c r="F862" s="59"/>
    </row>
    <row r="863" spans="1:6" ht="18.75">
      <c r="A863" s="41"/>
      <c r="B863" s="42"/>
      <c r="C863" s="58"/>
      <c r="D863" s="59"/>
      <c r="E863" s="59"/>
      <c r="F863" s="59"/>
    </row>
    <row r="864" spans="1:6" ht="18.75">
      <c r="A864" s="41"/>
      <c r="B864" s="42"/>
      <c r="C864" s="58"/>
      <c r="D864" s="59"/>
      <c r="E864" s="59"/>
      <c r="F864" s="59"/>
    </row>
    <row r="865" spans="1:6" ht="18.75">
      <c r="A865" s="41"/>
      <c r="B865" s="42"/>
      <c r="C865" s="58"/>
      <c r="D865" s="59"/>
      <c r="E865" s="59"/>
      <c r="F865" s="59"/>
    </row>
    <row r="866" spans="1:6" ht="18.75">
      <c r="A866" s="41"/>
      <c r="B866" s="42"/>
      <c r="C866" s="58"/>
      <c r="D866" s="59"/>
      <c r="E866" s="59"/>
      <c r="F866" s="59"/>
    </row>
    <row r="867" spans="1:6" ht="18.75">
      <c r="A867" s="41"/>
      <c r="B867" s="42"/>
      <c r="C867" s="58"/>
      <c r="D867" s="59"/>
      <c r="E867" s="59"/>
      <c r="F867" s="59"/>
    </row>
    <row r="868" spans="1:6" ht="18.75">
      <c r="A868" s="41"/>
      <c r="B868" s="42"/>
      <c r="C868" s="58"/>
      <c r="D868" s="59"/>
      <c r="E868" s="59"/>
      <c r="F868" s="59"/>
    </row>
    <row r="869" spans="1:6" ht="18.75">
      <c r="A869" s="41"/>
      <c r="B869" s="42"/>
      <c r="C869" s="58"/>
      <c r="D869" s="59"/>
      <c r="E869" s="59"/>
      <c r="F869" s="59"/>
    </row>
    <row r="870" spans="1:6" ht="18.75">
      <c r="A870" s="41"/>
      <c r="B870" s="42"/>
      <c r="C870" s="58"/>
      <c r="D870" s="59"/>
      <c r="E870" s="59"/>
      <c r="F870" s="59"/>
    </row>
    <row r="871" spans="1:6" ht="18.75">
      <c r="A871" s="41"/>
      <c r="B871" s="42"/>
      <c r="C871" s="58"/>
      <c r="D871" s="59"/>
      <c r="E871" s="59"/>
      <c r="F871" s="59"/>
    </row>
    <row r="872" spans="1:6" ht="18.75">
      <c r="A872" s="41"/>
      <c r="B872" s="42"/>
      <c r="C872" s="58"/>
      <c r="D872" s="59"/>
      <c r="E872" s="59"/>
      <c r="F872" s="59"/>
    </row>
    <row r="873" spans="1:6" ht="18.75">
      <c r="A873" s="41"/>
      <c r="B873" s="42"/>
      <c r="C873" s="58"/>
      <c r="D873" s="59"/>
      <c r="E873" s="59"/>
      <c r="F873" s="59"/>
    </row>
    <row r="874" spans="1:6" ht="18.75">
      <c r="A874" s="41"/>
      <c r="B874" s="42"/>
      <c r="C874" s="58"/>
      <c r="D874" s="59"/>
      <c r="E874" s="59"/>
      <c r="F874" s="59"/>
    </row>
    <row r="875" spans="1:6" ht="18.75">
      <c r="A875" s="41"/>
      <c r="B875" s="42"/>
      <c r="C875" s="58"/>
      <c r="D875" s="59"/>
      <c r="E875" s="59"/>
      <c r="F875" s="59"/>
    </row>
    <row r="876" spans="1:6" ht="18.75">
      <c r="A876" s="41"/>
      <c r="B876" s="42"/>
      <c r="C876" s="58"/>
      <c r="D876" s="59"/>
      <c r="E876" s="59"/>
      <c r="F876" s="59"/>
    </row>
    <row r="877" spans="1:6" ht="18.75">
      <c r="A877" s="41"/>
      <c r="B877" s="42"/>
      <c r="C877" s="58"/>
      <c r="D877" s="59"/>
      <c r="E877" s="59"/>
      <c r="F877" s="59"/>
    </row>
    <row r="878" spans="1:6" ht="18.75">
      <c r="A878" s="41"/>
      <c r="B878" s="42"/>
      <c r="C878" s="58"/>
      <c r="D878" s="59"/>
      <c r="E878" s="59"/>
      <c r="F878" s="59"/>
    </row>
    <row r="879" spans="1:6" ht="18.75">
      <c r="A879" s="41"/>
      <c r="B879" s="42"/>
      <c r="C879" s="58"/>
      <c r="D879" s="59"/>
      <c r="E879" s="59"/>
      <c r="F879" s="59"/>
    </row>
    <row r="880" spans="1:6" ht="18.75">
      <c r="A880" s="41"/>
      <c r="B880" s="42"/>
      <c r="C880" s="58"/>
      <c r="D880" s="59"/>
      <c r="E880" s="59"/>
      <c r="F880" s="59"/>
    </row>
    <row r="881" spans="1:6" ht="18.75">
      <c r="A881" s="41"/>
      <c r="B881" s="42"/>
      <c r="C881" s="58"/>
      <c r="D881" s="59"/>
      <c r="E881" s="59"/>
      <c r="F881" s="59"/>
    </row>
    <row r="882" spans="1:6" ht="18.75">
      <c r="A882" s="41"/>
      <c r="B882" s="42"/>
      <c r="C882" s="58"/>
      <c r="D882" s="59"/>
      <c r="E882" s="59"/>
      <c r="F882" s="59"/>
    </row>
    <row r="883" spans="1:6" ht="18.75">
      <c r="A883" s="41"/>
      <c r="B883" s="42"/>
      <c r="C883" s="58"/>
      <c r="D883" s="59"/>
      <c r="E883" s="59"/>
      <c r="F883" s="59"/>
    </row>
    <row r="884" spans="1:6" ht="18.75">
      <c r="A884" s="41"/>
      <c r="B884" s="42"/>
      <c r="C884" s="58"/>
      <c r="D884" s="59"/>
      <c r="E884" s="59"/>
      <c r="F884" s="59"/>
    </row>
    <row r="885" spans="1:6" ht="18.75">
      <c r="A885" s="41"/>
      <c r="B885" s="42"/>
      <c r="C885" s="58"/>
      <c r="D885" s="59"/>
      <c r="E885" s="59"/>
      <c r="F885" s="59"/>
    </row>
    <row r="886" spans="1:6" ht="18.75">
      <c r="A886" s="41"/>
      <c r="B886" s="42"/>
      <c r="C886" s="58"/>
      <c r="D886" s="59"/>
      <c r="E886" s="59"/>
      <c r="F886" s="59"/>
    </row>
    <row r="887" spans="1:6" ht="18.75">
      <c r="A887" s="41"/>
      <c r="B887" s="42"/>
      <c r="C887" s="58"/>
      <c r="D887" s="59"/>
      <c r="E887" s="59"/>
      <c r="F887" s="59"/>
    </row>
    <row r="888" spans="1:6" ht="18.75">
      <c r="A888" s="41"/>
      <c r="B888" s="42"/>
      <c r="C888" s="58"/>
      <c r="D888" s="59"/>
      <c r="E888" s="59"/>
      <c r="F888" s="59"/>
    </row>
    <row r="889" spans="1:6" ht="18.75">
      <c r="A889" s="41"/>
      <c r="B889" s="42"/>
      <c r="C889" s="58"/>
      <c r="D889" s="59"/>
      <c r="E889" s="59"/>
      <c r="F889" s="59"/>
    </row>
    <row r="890" spans="1:6" ht="18.75">
      <c r="A890" s="41"/>
      <c r="B890" s="42"/>
      <c r="C890" s="58"/>
      <c r="D890" s="59"/>
      <c r="E890" s="59"/>
      <c r="F890" s="59"/>
    </row>
    <row r="891" spans="1:6" ht="18.75">
      <c r="A891" s="41"/>
      <c r="B891" s="42"/>
      <c r="C891" s="58"/>
      <c r="D891" s="59"/>
      <c r="E891" s="59"/>
      <c r="F891" s="59"/>
    </row>
    <row r="892" spans="1:6" ht="18.75">
      <c r="A892" s="41"/>
      <c r="B892" s="42"/>
      <c r="C892" s="58"/>
      <c r="D892" s="59"/>
      <c r="E892" s="59"/>
      <c r="F892" s="59"/>
    </row>
    <row r="893" spans="1:6" ht="18.75">
      <c r="A893" s="41"/>
      <c r="B893" s="42"/>
      <c r="C893" s="58"/>
      <c r="D893" s="59"/>
      <c r="E893" s="59"/>
      <c r="F893" s="59"/>
    </row>
    <row r="894" spans="1:6" ht="18.75">
      <c r="A894" s="41"/>
      <c r="B894" s="42"/>
      <c r="C894" s="58"/>
      <c r="D894" s="59"/>
      <c r="E894" s="59"/>
      <c r="F894" s="59"/>
    </row>
    <row r="895" spans="1:6" ht="18.75">
      <c r="A895" s="41"/>
      <c r="B895" s="42"/>
      <c r="C895" s="58"/>
      <c r="D895" s="59"/>
      <c r="E895" s="59"/>
      <c r="F895" s="59"/>
    </row>
    <row r="896" spans="1:6" ht="18.75">
      <c r="A896" s="41"/>
      <c r="B896" s="42"/>
      <c r="C896" s="58"/>
      <c r="D896" s="59"/>
      <c r="E896" s="59"/>
      <c r="F896" s="59"/>
    </row>
    <row r="897" spans="1:6" ht="18.75">
      <c r="A897" s="41"/>
      <c r="B897" s="42"/>
      <c r="C897" s="58"/>
      <c r="D897" s="59"/>
      <c r="E897" s="59"/>
      <c r="F897" s="59"/>
    </row>
    <row r="898" spans="1:6" ht="18.75">
      <c r="A898" s="41"/>
      <c r="B898" s="42"/>
      <c r="C898" s="58"/>
      <c r="D898" s="59"/>
      <c r="E898" s="59"/>
      <c r="F898" s="59"/>
    </row>
    <row r="899" spans="1:6" ht="18.75">
      <c r="A899" s="41"/>
      <c r="B899" s="42"/>
      <c r="C899" s="58"/>
      <c r="D899" s="59"/>
      <c r="E899" s="59"/>
      <c r="F899" s="59"/>
    </row>
    <row r="900" spans="1:6" ht="18.75">
      <c r="A900" s="41"/>
      <c r="B900" s="42"/>
      <c r="C900" s="58"/>
      <c r="D900" s="59"/>
      <c r="E900" s="59"/>
      <c r="F900" s="59"/>
    </row>
    <row r="901" spans="1:6" ht="18.75">
      <c r="A901" s="41"/>
      <c r="B901" s="42"/>
      <c r="C901" s="58"/>
      <c r="D901" s="59"/>
      <c r="E901" s="59"/>
      <c r="F901" s="59"/>
    </row>
    <row r="902" spans="1:6" ht="18.75">
      <c r="A902" s="41"/>
      <c r="B902" s="42"/>
      <c r="C902" s="58"/>
      <c r="D902" s="59"/>
      <c r="E902" s="59"/>
      <c r="F902" s="59"/>
    </row>
    <row r="903" spans="1:6" ht="18.75">
      <c r="A903" s="41"/>
      <c r="B903" s="42"/>
      <c r="C903" s="58"/>
      <c r="D903" s="59"/>
      <c r="E903" s="59"/>
      <c r="F903" s="59"/>
    </row>
    <row r="904" spans="1:6" ht="18.75">
      <c r="A904" s="41"/>
      <c r="B904" s="42"/>
      <c r="C904" s="58"/>
      <c r="D904" s="59"/>
      <c r="E904" s="59"/>
      <c r="F904" s="59"/>
    </row>
    <row r="905" spans="1:6" ht="18.75">
      <c r="A905" s="41"/>
      <c r="B905" s="42"/>
      <c r="C905" s="58"/>
      <c r="D905" s="59"/>
      <c r="E905" s="59"/>
      <c r="F905" s="59"/>
    </row>
    <row r="906" spans="1:6" ht="18.75">
      <c r="A906" s="41"/>
      <c r="B906" s="42"/>
      <c r="C906" s="58"/>
      <c r="D906" s="59"/>
      <c r="E906" s="59"/>
      <c r="F906" s="59"/>
    </row>
    <row r="907" spans="1:6" ht="18.75">
      <c r="A907" s="41"/>
      <c r="B907" s="42"/>
      <c r="C907" s="58"/>
      <c r="D907" s="59"/>
      <c r="E907" s="59"/>
      <c r="F907" s="59"/>
    </row>
    <row r="908" spans="1:6" ht="18.75">
      <c r="A908" s="41"/>
      <c r="B908" s="42"/>
      <c r="C908" s="58"/>
      <c r="D908" s="59"/>
      <c r="E908" s="59"/>
      <c r="F908" s="59"/>
    </row>
    <row r="909" spans="1:6" ht="18.75">
      <c r="A909" s="41"/>
      <c r="B909" s="42"/>
      <c r="C909" s="58"/>
      <c r="D909" s="59"/>
      <c r="E909" s="59"/>
      <c r="F909" s="59"/>
    </row>
    <row r="910" spans="1:6" ht="18.75">
      <c r="A910" s="41"/>
      <c r="B910" s="42"/>
      <c r="C910" s="58"/>
      <c r="D910" s="59"/>
      <c r="E910" s="59"/>
      <c r="F910" s="59"/>
    </row>
    <row r="911" spans="1:6" ht="18.75">
      <c r="A911" s="41"/>
      <c r="B911" s="42"/>
      <c r="C911" s="58"/>
      <c r="D911" s="59"/>
      <c r="E911" s="59"/>
      <c r="F911" s="59"/>
    </row>
    <row r="912" spans="1:6" ht="18.75">
      <c r="A912" s="41"/>
      <c r="B912" s="42"/>
      <c r="C912" s="58"/>
      <c r="D912" s="59"/>
      <c r="E912" s="59"/>
      <c r="F912" s="59"/>
    </row>
    <row r="913" spans="1:6" ht="18.75">
      <c r="A913" s="41"/>
      <c r="B913" s="42"/>
      <c r="C913" s="58"/>
      <c r="D913" s="59"/>
      <c r="E913" s="59"/>
      <c r="F913" s="59"/>
    </row>
    <row r="914" spans="1:6" ht="18.75">
      <c r="A914" s="41"/>
      <c r="B914" s="42"/>
      <c r="C914" s="58"/>
      <c r="D914" s="59"/>
      <c r="E914" s="59"/>
      <c r="F914" s="59"/>
    </row>
    <row r="915" spans="1:6" ht="18.75">
      <c r="A915" s="41"/>
      <c r="B915" s="42"/>
      <c r="C915" s="58"/>
      <c r="D915" s="59"/>
      <c r="E915" s="59"/>
      <c r="F915" s="59"/>
    </row>
    <row r="916" spans="1:6" ht="18.75">
      <c r="A916" s="41"/>
      <c r="B916" s="42"/>
      <c r="C916" s="58"/>
      <c r="D916" s="59"/>
      <c r="E916" s="59"/>
      <c r="F916" s="59"/>
    </row>
    <row r="917" spans="1:6" ht="18.75">
      <c r="A917" s="41"/>
      <c r="B917" s="42"/>
      <c r="C917" s="58"/>
      <c r="D917" s="59"/>
      <c r="E917" s="59"/>
      <c r="F917" s="59"/>
    </row>
    <row r="918" spans="1:6" ht="18.75">
      <c r="A918" s="41"/>
      <c r="B918" s="42"/>
      <c r="C918" s="58"/>
      <c r="D918" s="59"/>
      <c r="E918" s="59"/>
      <c r="F918" s="59"/>
    </row>
    <row r="919" spans="1:6" ht="18.75">
      <c r="A919" s="41"/>
      <c r="B919" s="42"/>
      <c r="C919" s="58"/>
      <c r="D919" s="59"/>
      <c r="E919" s="59"/>
      <c r="F919" s="59"/>
    </row>
    <row r="920" spans="1:6" ht="18.75">
      <c r="A920" s="41"/>
      <c r="B920" s="42"/>
      <c r="C920" s="58"/>
      <c r="D920" s="59"/>
      <c r="E920" s="59"/>
      <c r="F920" s="59"/>
    </row>
    <row r="921" spans="1:6" ht="18.75">
      <c r="A921" s="41"/>
      <c r="B921" s="42"/>
      <c r="C921" s="58"/>
      <c r="D921" s="59"/>
      <c r="E921" s="59"/>
      <c r="F921" s="59"/>
    </row>
    <row r="922" spans="1:6" ht="18.75">
      <c r="A922" s="41"/>
      <c r="B922" s="42"/>
      <c r="C922" s="58"/>
      <c r="D922" s="59"/>
      <c r="E922" s="59"/>
      <c r="F922" s="59"/>
    </row>
    <row r="923" spans="1:6" ht="18.75">
      <c r="A923" s="41"/>
      <c r="B923" s="42"/>
      <c r="C923" s="58"/>
      <c r="D923" s="59"/>
      <c r="E923" s="59"/>
      <c r="F923" s="59"/>
    </row>
    <row r="924" spans="1:6" ht="18.75">
      <c r="A924" s="41"/>
      <c r="B924" s="42"/>
      <c r="C924" s="58"/>
      <c r="D924" s="59"/>
      <c r="E924" s="59"/>
      <c r="F924" s="59"/>
    </row>
    <row r="925" spans="1:6" ht="18.75">
      <c r="A925" s="41"/>
      <c r="B925" s="42"/>
      <c r="C925" s="58"/>
      <c r="D925" s="59"/>
      <c r="E925" s="59"/>
      <c r="F925" s="59"/>
    </row>
    <row r="926" spans="1:6" ht="18.75">
      <c r="A926" s="41"/>
      <c r="B926" s="42"/>
      <c r="C926" s="58"/>
      <c r="D926" s="59"/>
      <c r="E926" s="59"/>
      <c r="F926" s="59"/>
    </row>
    <row r="927" spans="1:6" ht="18.75">
      <c r="A927" s="41"/>
      <c r="B927" s="42"/>
      <c r="C927" s="58"/>
      <c r="D927" s="59"/>
      <c r="E927" s="59"/>
      <c r="F927" s="59"/>
    </row>
    <row r="928" spans="1:6" ht="18.75">
      <c r="A928" s="41"/>
      <c r="B928" s="42"/>
      <c r="C928" s="58"/>
      <c r="D928" s="59"/>
      <c r="E928" s="59"/>
      <c r="F928" s="59"/>
    </row>
    <row r="929" spans="1:6" ht="18.75">
      <c r="A929" s="41"/>
      <c r="B929" s="42"/>
      <c r="C929" s="58"/>
      <c r="D929" s="59"/>
      <c r="E929" s="59"/>
      <c r="F929" s="59"/>
    </row>
    <row r="930" spans="1:6" ht="18.75">
      <c r="A930" s="41"/>
      <c r="B930" s="42"/>
      <c r="C930" s="58"/>
      <c r="D930" s="59"/>
      <c r="E930" s="59"/>
      <c r="F930" s="59"/>
    </row>
    <row r="931" spans="1:6" ht="18.75">
      <c r="A931" s="41"/>
      <c r="B931" s="42"/>
      <c r="C931" s="58"/>
      <c r="D931" s="59"/>
      <c r="E931" s="59"/>
      <c r="F931" s="59"/>
    </row>
    <row r="932" spans="1:6" ht="18.75">
      <c r="A932" s="41"/>
      <c r="B932" s="42"/>
      <c r="C932" s="58"/>
      <c r="D932" s="59"/>
      <c r="E932" s="59"/>
      <c r="F932" s="59"/>
    </row>
    <row r="933" spans="1:6" ht="18.75">
      <c r="A933" s="41"/>
      <c r="B933" s="42"/>
      <c r="C933" s="58"/>
      <c r="D933" s="59"/>
      <c r="E933" s="59"/>
      <c r="F933" s="59"/>
    </row>
    <row r="934" spans="1:6" ht="18.75">
      <c r="A934" s="41"/>
      <c r="B934" s="42"/>
      <c r="C934" s="58"/>
      <c r="D934" s="59"/>
      <c r="E934" s="59"/>
      <c r="F934" s="59"/>
    </row>
    <row r="935" spans="1:6" ht="18.75">
      <c r="A935" s="41"/>
      <c r="B935" s="42"/>
      <c r="C935" s="58"/>
      <c r="D935" s="59"/>
      <c r="E935" s="59"/>
      <c r="F935" s="59"/>
    </row>
    <row r="936" spans="1:6" ht="18.75">
      <c r="A936" s="41"/>
      <c r="B936" s="42"/>
      <c r="C936" s="58"/>
      <c r="D936" s="59"/>
      <c r="E936" s="59"/>
      <c r="F936" s="59"/>
    </row>
    <row r="937" spans="1:6" ht="18.75">
      <c r="A937" s="41"/>
      <c r="B937" s="42"/>
      <c r="C937" s="58"/>
      <c r="D937" s="59"/>
      <c r="E937" s="59"/>
      <c r="F937" s="59"/>
    </row>
    <row r="938" spans="1:6" ht="18.75">
      <c r="A938" s="41"/>
      <c r="B938" s="42"/>
      <c r="C938" s="58"/>
      <c r="D938" s="59"/>
      <c r="E938" s="59"/>
      <c r="F938" s="59"/>
    </row>
    <row r="939" spans="1:6" ht="18.75">
      <c r="A939" s="41"/>
      <c r="B939" s="42"/>
      <c r="C939" s="58"/>
      <c r="D939" s="59"/>
      <c r="E939" s="59"/>
      <c r="F939" s="59"/>
    </row>
    <row r="940" spans="1:6" ht="18.75">
      <c r="A940" s="41"/>
      <c r="B940" s="42"/>
      <c r="C940" s="58"/>
      <c r="D940" s="59"/>
      <c r="E940" s="59"/>
      <c r="F940" s="59"/>
    </row>
    <row r="941" spans="1:6" ht="18.75">
      <c r="A941" s="41"/>
      <c r="B941" s="42"/>
      <c r="C941" s="58"/>
      <c r="D941" s="59"/>
      <c r="E941" s="59"/>
      <c r="F941" s="59"/>
    </row>
    <row r="942" spans="1:6" ht="18.75">
      <c r="A942" s="41"/>
      <c r="B942" s="42"/>
      <c r="C942" s="58"/>
      <c r="D942" s="59"/>
      <c r="E942" s="59"/>
      <c r="F942" s="59"/>
    </row>
    <row r="943" spans="1:6" ht="18.75">
      <c r="A943" s="41"/>
      <c r="B943" s="42"/>
      <c r="C943" s="58"/>
      <c r="D943" s="59"/>
      <c r="E943" s="59"/>
      <c r="F943" s="59"/>
    </row>
    <row r="944" spans="1:6" ht="18.75">
      <c r="A944" s="41"/>
      <c r="B944" s="42"/>
      <c r="C944" s="58"/>
      <c r="D944" s="59"/>
      <c r="E944" s="59"/>
      <c r="F944" s="59"/>
    </row>
    <row r="945" spans="1:6" ht="18.75">
      <c r="A945" s="41"/>
      <c r="B945" s="42"/>
      <c r="C945" s="58"/>
      <c r="D945" s="59"/>
      <c r="E945" s="59"/>
      <c r="F945" s="59"/>
    </row>
    <row r="946" spans="1:6" ht="18.75">
      <c r="A946" s="41"/>
      <c r="B946" s="42"/>
      <c r="C946" s="58"/>
      <c r="D946" s="59"/>
      <c r="E946" s="59"/>
      <c r="F946" s="59"/>
    </row>
    <row r="947" spans="1:6" ht="18.75">
      <c r="A947" s="41"/>
      <c r="B947" s="42"/>
      <c r="C947" s="58"/>
      <c r="D947" s="59"/>
      <c r="E947" s="59"/>
      <c r="F947" s="59"/>
    </row>
    <row r="948" spans="1:6" ht="18.75">
      <c r="A948" s="41"/>
      <c r="B948" s="42"/>
      <c r="C948" s="58"/>
      <c r="D948" s="59"/>
      <c r="E948" s="59"/>
      <c r="F948" s="59"/>
    </row>
    <row r="949" spans="1:6" ht="18.75">
      <c r="A949" s="41"/>
      <c r="B949" s="42"/>
      <c r="C949" s="58"/>
      <c r="D949" s="59"/>
      <c r="E949" s="59"/>
      <c r="F949" s="59"/>
    </row>
    <row r="950" spans="1:6" ht="18.75">
      <c r="A950" s="41"/>
      <c r="B950" s="42"/>
      <c r="C950" s="58"/>
      <c r="D950" s="59"/>
      <c r="E950" s="59"/>
      <c r="F950" s="59"/>
    </row>
    <row r="951" spans="1:6" ht="18.75">
      <c r="A951" s="41"/>
      <c r="B951" s="42"/>
      <c r="C951" s="58"/>
      <c r="D951" s="59"/>
      <c r="E951" s="59"/>
      <c r="F951" s="59"/>
    </row>
    <row r="952" spans="1:6" ht="18.75">
      <c r="A952" s="41"/>
      <c r="B952" s="42"/>
      <c r="C952" s="58"/>
      <c r="D952" s="59"/>
      <c r="E952" s="59"/>
      <c r="F952" s="59"/>
    </row>
    <row r="953" spans="1:6" ht="18.75">
      <c r="A953" s="41"/>
      <c r="B953" s="42"/>
      <c r="C953" s="58"/>
      <c r="D953" s="59"/>
      <c r="E953" s="59"/>
      <c r="F953" s="59"/>
    </row>
    <row r="954" spans="1:6" ht="18.75">
      <c r="A954" s="41"/>
      <c r="B954" s="42"/>
      <c r="C954" s="58"/>
      <c r="D954" s="59"/>
      <c r="E954" s="59"/>
      <c r="F954" s="59"/>
    </row>
    <row r="955" spans="1:6" ht="18.75">
      <c r="A955" s="41"/>
      <c r="B955" s="42"/>
      <c r="C955" s="58"/>
      <c r="D955" s="59"/>
      <c r="E955" s="59"/>
      <c r="F955" s="59"/>
    </row>
    <row r="956" spans="1:6" ht="18.75">
      <c r="A956" s="41"/>
      <c r="B956" s="42"/>
      <c r="C956" s="58"/>
      <c r="D956" s="59"/>
      <c r="E956" s="59"/>
      <c r="F956" s="59"/>
    </row>
    <row r="957" spans="1:6" ht="18.75">
      <c r="A957" s="41"/>
      <c r="B957" s="42"/>
      <c r="C957" s="58"/>
      <c r="D957" s="59"/>
      <c r="E957" s="59"/>
      <c r="F957" s="59"/>
    </row>
    <row r="958" spans="1:6" ht="18.75">
      <c r="A958" s="41"/>
      <c r="B958" s="42"/>
      <c r="C958" s="58"/>
      <c r="D958" s="59"/>
      <c r="E958" s="59"/>
      <c r="F958" s="59"/>
    </row>
    <row r="959" spans="1:6" ht="18.75">
      <c r="A959" s="41"/>
      <c r="B959" s="42"/>
      <c r="C959" s="58"/>
      <c r="D959" s="59"/>
      <c r="E959" s="59"/>
      <c r="F959" s="59"/>
    </row>
    <row r="960" spans="1:6" ht="18.75">
      <c r="A960" s="41"/>
      <c r="B960" s="42"/>
      <c r="C960" s="58"/>
      <c r="D960" s="59"/>
      <c r="E960" s="59"/>
      <c r="F960" s="59"/>
    </row>
    <row r="961" spans="1:6" ht="18.75">
      <c r="A961" s="41"/>
      <c r="B961" s="42"/>
      <c r="C961" s="58"/>
      <c r="D961" s="59"/>
      <c r="E961" s="59"/>
      <c r="F961" s="59"/>
    </row>
    <row r="962" spans="1:6" ht="18.75">
      <c r="A962" s="41"/>
      <c r="B962" s="42"/>
      <c r="C962" s="58"/>
      <c r="D962" s="59"/>
      <c r="E962" s="59"/>
      <c r="F962" s="59"/>
    </row>
    <row r="963" spans="1:6" ht="18.75">
      <c r="A963" s="41"/>
      <c r="B963" s="42"/>
      <c r="C963" s="58"/>
      <c r="D963" s="59"/>
      <c r="E963" s="59"/>
      <c r="F963" s="59"/>
    </row>
    <row r="964" spans="1:6" ht="18.75">
      <c r="A964" s="41"/>
      <c r="B964" s="42"/>
      <c r="C964" s="58"/>
      <c r="D964" s="59"/>
      <c r="E964" s="59"/>
      <c r="F964" s="59"/>
    </row>
    <row r="965" spans="1:6" ht="18.75">
      <c r="A965" s="41"/>
      <c r="B965" s="42"/>
      <c r="C965" s="58"/>
      <c r="D965" s="59"/>
      <c r="E965" s="59"/>
      <c r="F965" s="59"/>
    </row>
    <row r="966" spans="1:6" ht="18.75">
      <c r="A966" s="41"/>
      <c r="B966" s="42"/>
      <c r="C966" s="58"/>
      <c r="D966" s="59"/>
      <c r="E966" s="59"/>
      <c r="F966" s="59"/>
    </row>
    <row r="967" spans="1:6" ht="18.75">
      <c r="A967" s="41"/>
      <c r="B967" s="42"/>
      <c r="C967" s="58"/>
      <c r="D967" s="59"/>
      <c r="E967" s="59"/>
      <c r="F967" s="59"/>
    </row>
    <row r="968" spans="1:6" ht="18.75">
      <c r="A968" s="41"/>
      <c r="B968" s="42"/>
      <c r="C968" s="58"/>
      <c r="D968" s="59"/>
      <c r="E968" s="59"/>
      <c r="F968" s="59"/>
    </row>
    <row r="969" spans="1:6" ht="18.75">
      <c r="A969" s="41"/>
      <c r="B969" s="42"/>
      <c r="C969" s="58"/>
      <c r="D969" s="59"/>
      <c r="E969" s="59"/>
      <c r="F969" s="59"/>
    </row>
    <row r="970" spans="1:6" ht="18.75">
      <c r="A970" s="41"/>
      <c r="B970" s="42"/>
      <c r="C970" s="58"/>
      <c r="D970" s="59"/>
      <c r="E970" s="59"/>
      <c r="F970" s="59"/>
    </row>
    <row r="971" spans="1:6" ht="18.75">
      <c r="A971" s="41"/>
      <c r="B971" s="42"/>
      <c r="C971" s="58"/>
      <c r="D971" s="59"/>
      <c r="E971" s="59"/>
      <c r="F971" s="59"/>
    </row>
    <row r="972" spans="1:6" ht="18.75">
      <c r="A972" s="41"/>
      <c r="B972" s="42"/>
      <c r="C972" s="58"/>
      <c r="D972" s="59"/>
      <c r="E972" s="59"/>
      <c r="F972" s="59"/>
    </row>
    <row r="973" spans="1:6" ht="18.75">
      <c r="A973" s="41"/>
      <c r="B973" s="42"/>
      <c r="C973" s="58"/>
      <c r="D973" s="59"/>
      <c r="E973" s="59"/>
      <c r="F973" s="59"/>
    </row>
    <row r="974" spans="1:6" ht="18.75">
      <c r="A974" s="41"/>
      <c r="B974" s="42"/>
      <c r="C974" s="58"/>
      <c r="D974" s="59"/>
      <c r="E974" s="59"/>
      <c r="F974" s="59"/>
    </row>
    <row r="975" spans="1:6" ht="18.75">
      <c r="A975" s="41"/>
      <c r="B975" s="42"/>
      <c r="C975" s="58"/>
      <c r="D975" s="59"/>
      <c r="E975" s="59"/>
      <c r="F975" s="59"/>
    </row>
    <row r="976" spans="1:6" ht="18.75">
      <c r="A976" s="41"/>
      <c r="B976" s="42"/>
      <c r="C976" s="58"/>
      <c r="D976" s="59"/>
      <c r="E976" s="59"/>
      <c r="F976" s="59"/>
    </row>
    <row r="977" spans="1:6" ht="18.75">
      <c r="A977" s="41"/>
      <c r="B977" s="42"/>
      <c r="C977" s="58"/>
      <c r="D977" s="59"/>
      <c r="E977" s="59"/>
      <c r="F977" s="59"/>
    </row>
    <row r="978" spans="1:6" ht="18.75">
      <c r="A978" s="41"/>
      <c r="B978" s="42"/>
      <c r="C978" s="58"/>
      <c r="D978" s="59"/>
      <c r="E978" s="59"/>
      <c r="F978" s="59"/>
    </row>
    <row r="979" spans="1:6" ht="18.75">
      <c r="A979" s="41"/>
      <c r="B979" s="42"/>
      <c r="C979" s="58"/>
      <c r="D979" s="59"/>
      <c r="E979" s="59"/>
      <c r="F979" s="59"/>
    </row>
    <row r="980" spans="1:6" ht="18.75">
      <c r="A980" s="41"/>
      <c r="B980" s="42"/>
      <c r="C980" s="58"/>
      <c r="D980" s="59"/>
      <c r="E980" s="59"/>
      <c r="F980" s="59"/>
    </row>
    <row r="981" spans="1:6" ht="18.75">
      <c r="A981" s="41"/>
      <c r="B981" s="42"/>
      <c r="C981" s="58"/>
      <c r="D981" s="59"/>
      <c r="E981" s="59"/>
      <c r="F981" s="59"/>
    </row>
    <row r="982" spans="1:6" ht="18.75">
      <c r="A982" s="41"/>
      <c r="B982" s="42"/>
      <c r="C982" s="58"/>
      <c r="D982" s="59"/>
      <c r="E982" s="59"/>
      <c r="F982" s="59"/>
    </row>
    <row r="983" spans="1:6" ht="18.75">
      <c r="A983" s="41"/>
      <c r="B983" s="42"/>
      <c r="C983" s="58"/>
      <c r="D983" s="59"/>
      <c r="E983" s="59"/>
      <c r="F983" s="59"/>
    </row>
    <row r="984" spans="1:6" ht="18.75">
      <c r="A984" s="41"/>
      <c r="B984" s="42"/>
      <c r="C984" s="58"/>
      <c r="D984" s="59"/>
      <c r="E984" s="59"/>
      <c r="F984" s="59"/>
    </row>
    <row r="985" spans="1:6" ht="18.75">
      <c r="A985" s="41"/>
      <c r="B985" s="42"/>
      <c r="C985" s="58"/>
      <c r="D985" s="59"/>
      <c r="E985" s="59"/>
      <c r="F985" s="59"/>
    </row>
    <row r="986" spans="1:6" ht="18.75">
      <c r="A986" s="41"/>
      <c r="B986" s="42"/>
      <c r="C986" s="58"/>
      <c r="D986" s="59"/>
      <c r="E986" s="59"/>
      <c r="F986" s="59"/>
    </row>
    <row r="987" spans="1:6" ht="18.75">
      <c r="A987" s="41"/>
      <c r="B987" s="42"/>
      <c r="C987" s="58"/>
      <c r="D987" s="59"/>
      <c r="E987" s="59"/>
      <c r="F987" s="59"/>
    </row>
    <row r="988" spans="1:6" ht="18.75">
      <c r="A988" s="41"/>
      <c r="B988" s="42"/>
      <c r="C988" s="58"/>
      <c r="D988" s="59"/>
      <c r="E988" s="59"/>
      <c r="F988" s="59"/>
    </row>
    <row r="989" spans="1:6" ht="18.75">
      <c r="A989" s="41"/>
      <c r="B989" s="42"/>
      <c r="C989" s="58"/>
      <c r="D989" s="59"/>
      <c r="E989" s="59"/>
      <c r="F989" s="59"/>
    </row>
    <row r="990" spans="1:6" ht="18.75">
      <c r="A990" s="41"/>
      <c r="B990" s="42"/>
      <c r="C990" s="58"/>
      <c r="D990" s="59"/>
      <c r="E990" s="59"/>
      <c r="F990" s="59"/>
    </row>
    <row r="991" spans="1:6" ht="18.75">
      <c r="A991" s="41"/>
      <c r="B991" s="42"/>
      <c r="C991" s="58"/>
      <c r="D991" s="59"/>
      <c r="E991" s="59"/>
      <c r="F991" s="59"/>
    </row>
    <row r="992" spans="1:6" ht="18.75">
      <c r="A992" s="41"/>
      <c r="B992" s="42"/>
      <c r="C992" s="58"/>
      <c r="D992" s="59"/>
      <c r="E992" s="59"/>
      <c r="F992" s="59"/>
    </row>
    <row r="993" spans="1:6" ht="18.75">
      <c r="A993" s="41"/>
      <c r="B993" s="42"/>
      <c r="C993" s="58"/>
      <c r="D993" s="59"/>
      <c r="E993" s="59"/>
      <c r="F993" s="59"/>
    </row>
    <row r="994" spans="1:6" ht="18.75">
      <c r="A994" s="41"/>
      <c r="B994" s="42"/>
      <c r="C994" s="58"/>
      <c r="D994" s="59"/>
      <c r="E994" s="59"/>
      <c r="F994" s="59"/>
    </row>
    <row r="995" spans="1:6" ht="18.75">
      <c r="A995" s="41"/>
      <c r="B995" s="42"/>
      <c r="C995" s="58"/>
      <c r="D995" s="59"/>
      <c r="E995" s="59"/>
      <c r="F995" s="59"/>
    </row>
    <row r="996" spans="1:6" ht="18.75">
      <c r="A996" s="41"/>
      <c r="B996" s="42"/>
      <c r="C996" s="58"/>
      <c r="D996" s="59"/>
      <c r="E996" s="59"/>
      <c r="F996" s="59"/>
    </row>
    <row r="997" spans="1:6" ht="18.75">
      <c r="A997" s="41"/>
      <c r="B997" s="42"/>
      <c r="C997" s="58"/>
      <c r="D997" s="59"/>
      <c r="E997" s="59"/>
      <c r="F997" s="59"/>
    </row>
    <row r="998" spans="1:6" ht="18.75">
      <c r="A998" s="41"/>
      <c r="B998" s="42"/>
      <c r="C998" s="58"/>
      <c r="D998" s="59"/>
      <c r="E998" s="59"/>
      <c r="F998" s="59"/>
    </row>
    <row r="999" spans="1:6" ht="18.75">
      <c r="A999" s="41"/>
      <c r="B999" s="42"/>
      <c r="C999" s="58"/>
      <c r="D999" s="59"/>
      <c r="E999" s="59"/>
      <c r="F999" s="59"/>
    </row>
    <row r="1000" spans="1:6" ht="18.75">
      <c r="A1000" s="41"/>
      <c r="B1000" s="42"/>
      <c r="C1000" s="58"/>
      <c r="D1000" s="59"/>
      <c r="E1000" s="59"/>
      <c r="F1000" s="59"/>
    </row>
    <row r="1001" spans="1:6" ht="18.75">
      <c r="A1001" s="41"/>
      <c r="B1001" s="42"/>
      <c r="C1001" s="58"/>
      <c r="D1001" s="59"/>
      <c r="E1001" s="59"/>
      <c r="F1001" s="59"/>
    </row>
    <row r="1002" spans="1:6" ht="18.75">
      <c r="A1002" s="41"/>
      <c r="B1002" s="42"/>
      <c r="C1002" s="58"/>
      <c r="D1002" s="59"/>
      <c r="E1002" s="59"/>
      <c r="F1002" s="59"/>
    </row>
    <row r="1003" spans="1:6" ht="12.75">
      <c r="A1003" s="41"/>
      <c r="B1003" s="42"/>
      <c r="C1003" s="43"/>
      <c r="D1003" s="44"/>
      <c r="E1003" s="44"/>
      <c r="F1003" s="44"/>
    </row>
    <row r="1004" spans="1:6" ht="12.75">
      <c r="A1004" s="41"/>
      <c r="B1004" s="42"/>
      <c r="C1004" s="43"/>
      <c r="D1004" s="44"/>
      <c r="E1004" s="44"/>
      <c r="F1004" s="44"/>
    </row>
    <row r="1005" spans="1:6" ht="12.75">
      <c r="A1005" s="41"/>
      <c r="B1005" s="42"/>
      <c r="C1005" s="43"/>
      <c r="D1005" s="44"/>
      <c r="E1005" s="44"/>
      <c r="F1005" s="44"/>
    </row>
    <row r="1006" spans="1:6" ht="12.75">
      <c r="A1006" s="41"/>
      <c r="B1006" s="42"/>
      <c r="C1006" s="43"/>
      <c r="D1006" s="44"/>
      <c r="E1006" s="44"/>
      <c r="F1006" s="44"/>
    </row>
    <row r="1007" spans="1:6" ht="12.75">
      <c r="A1007" s="41"/>
      <c r="B1007" s="42"/>
      <c r="C1007" s="43"/>
      <c r="D1007" s="44"/>
      <c r="E1007" s="44"/>
      <c r="F1007" s="44"/>
    </row>
    <row r="1008" spans="1:6" ht="12.75">
      <c r="A1008" s="41"/>
      <c r="B1008" s="42"/>
      <c r="C1008" s="43"/>
      <c r="D1008" s="44"/>
      <c r="E1008" s="44"/>
      <c r="F1008" s="44"/>
    </row>
    <row r="1009" spans="1:6" ht="12.75">
      <c r="A1009" s="41"/>
      <c r="B1009" s="42"/>
      <c r="C1009" s="43"/>
      <c r="D1009" s="44"/>
      <c r="E1009" s="44"/>
      <c r="F1009" s="44"/>
    </row>
    <row r="1010" spans="1:6" ht="12.75">
      <c r="A1010" s="41"/>
      <c r="B1010" s="42"/>
      <c r="C1010" s="43"/>
      <c r="D1010" s="44"/>
      <c r="E1010" s="44"/>
      <c r="F1010" s="44"/>
    </row>
    <row r="1011" spans="1:6" ht="12.75">
      <c r="A1011" s="41"/>
      <c r="B1011" s="42"/>
      <c r="C1011" s="43"/>
      <c r="D1011" s="44"/>
      <c r="E1011" s="44"/>
      <c r="F1011" s="44"/>
    </row>
    <row r="1012" spans="1:6" ht="12.75">
      <c r="A1012" s="41"/>
      <c r="B1012" s="42"/>
      <c r="C1012" s="43"/>
      <c r="D1012" s="44"/>
      <c r="E1012" s="44"/>
      <c r="F1012" s="44"/>
    </row>
    <row r="1013" spans="1:6" ht="12.75">
      <c r="A1013" s="41"/>
      <c r="B1013" s="42"/>
      <c r="C1013" s="43"/>
      <c r="D1013" s="44"/>
      <c r="E1013" s="44"/>
      <c r="F1013" s="44"/>
    </row>
    <row r="1014" spans="1:6" ht="12.75">
      <c r="A1014" s="41"/>
      <c r="B1014" s="42"/>
      <c r="C1014" s="43"/>
      <c r="D1014" s="44"/>
      <c r="E1014" s="44"/>
      <c r="F1014" s="44"/>
    </row>
    <row r="1015" spans="1:6" ht="12.75">
      <c r="A1015" s="41"/>
      <c r="B1015" s="42"/>
      <c r="C1015" s="43"/>
      <c r="D1015" s="44"/>
      <c r="E1015" s="44"/>
      <c r="F1015" s="44"/>
    </row>
    <row r="1016" spans="1:6" ht="12.75">
      <c r="A1016" s="41"/>
      <c r="B1016" s="42"/>
      <c r="C1016" s="43"/>
      <c r="D1016" s="44"/>
      <c r="E1016" s="44"/>
      <c r="F1016" s="44"/>
    </row>
    <row r="1017" spans="1:6" ht="12.75">
      <c r="A1017" s="41"/>
      <c r="B1017" s="42"/>
      <c r="C1017" s="43"/>
      <c r="D1017" s="44"/>
      <c r="E1017" s="44"/>
      <c r="F1017" s="44"/>
    </row>
    <row r="1018" spans="1:6" ht="12.75">
      <c r="A1018" s="41"/>
      <c r="B1018" s="42"/>
      <c r="C1018" s="43"/>
      <c r="D1018" s="44"/>
      <c r="E1018" s="44"/>
      <c r="F1018" s="44"/>
    </row>
    <row r="1019" spans="1:6" ht="12.75">
      <c r="A1019" s="41"/>
      <c r="B1019" s="42"/>
      <c r="C1019" s="43"/>
      <c r="D1019" s="44"/>
      <c r="E1019" s="44"/>
      <c r="F1019" s="44"/>
    </row>
    <row r="1020" spans="1:6" ht="12.75">
      <c r="A1020" s="41"/>
      <c r="B1020" s="42"/>
      <c r="C1020" s="43"/>
      <c r="D1020" s="44"/>
      <c r="E1020" s="44"/>
      <c r="F1020" s="44"/>
    </row>
    <row r="1021" spans="1:6" ht="12.75">
      <c r="A1021" s="41"/>
      <c r="B1021" s="42"/>
      <c r="C1021" s="43"/>
      <c r="D1021" s="44"/>
      <c r="E1021" s="44"/>
      <c r="F1021" s="44"/>
    </row>
    <row r="1022" spans="1:6" ht="12.75">
      <c r="A1022" s="41"/>
      <c r="B1022" s="42"/>
      <c r="C1022" s="43"/>
      <c r="D1022" s="44"/>
      <c r="E1022" s="44"/>
      <c r="F1022" s="44"/>
    </row>
    <row r="1023" spans="1:6" ht="12.75">
      <c r="A1023" s="41"/>
      <c r="B1023" s="42"/>
      <c r="C1023" s="43"/>
      <c r="D1023" s="44"/>
      <c r="E1023" s="44"/>
      <c r="F1023" s="44"/>
    </row>
    <row r="1024" spans="1:6" ht="12.75">
      <c r="A1024" s="41"/>
      <c r="B1024" s="42"/>
      <c r="C1024" s="43"/>
      <c r="D1024" s="44"/>
      <c r="E1024" s="44"/>
      <c r="F1024" s="44"/>
    </row>
    <row r="1025" spans="1:6" ht="12.75">
      <c r="A1025" s="41"/>
      <c r="B1025" s="42"/>
      <c r="C1025" s="43"/>
      <c r="D1025" s="44"/>
      <c r="E1025" s="44"/>
      <c r="F1025" s="44"/>
    </row>
    <row r="1026" spans="1:6" ht="12.75">
      <c r="A1026" s="41"/>
      <c r="B1026" s="42"/>
      <c r="C1026" s="43"/>
      <c r="D1026" s="44"/>
      <c r="E1026" s="44"/>
      <c r="F1026" s="44"/>
    </row>
    <row r="1027" spans="1:6" ht="12.75">
      <c r="A1027" s="41"/>
      <c r="B1027" s="42"/>
      <c r="C1027" s="43"/>
      <c r="D1027" s="44"/>
      <c r="E1027" s="44"/>
      <c r="F1027" s="44"/>
    </row>
    <row r="1028" spans="1:6" ht="12.75">
      <c r="A1028" s="41"/>
      <c r="B1028" s="42"/>
      <c r="C1028" s="43"/>
      <c r="D1028" s="44"/>
      <c r="E1028" s="44"/>
      <c r="F1028" s="44"/>
    </row>
    <row r="1029" spans="1:6" ht="12.75">
      <c r="A1029" s="41"/>
      <c r="B1029" s="42"/>
      <c r="C1029" s="43"/>
      <c r="D1029" s="44"/>
      <c r="E1029" s="44"/>
      <c r="F1029" s="44"/>
    </row>
    <row r="1030" spans="1:6" ht="12.75">
      <c r="A1030" s="41"/>
      <c r="B1030" s="42"/>
      <c r="C1030" s="43"/>
      <c r="D1030" s="44"/>
      <c r="E1030" s="44"/>
      <c r="F1030" s="44"/>
    </row>
    <row r="1031" spans="1:6" ht="12.75">
      <c r="A1031" s="41"/>
      <c r="B1031" s="42"/>
      <c r="C1031" s="43"/>
      <c r="D1031" s="44"/>
      <c r="E1031" s="44"/>
      <c r="F1031" s="44"/>
    </row>
    <row r="1032" spans="1:6" ht="12.75">
      <c r="A1032" s="41"/>
      <c r="B1032" s="42"/>
      <c r="C1032" s="43"/>
      <c r="D1032" s="44"/>
      <c r="E1032" s="44"/>
      <c r="F1032" s="44"/>
    </row>
    <row r="1033" spans="1:6" ht="12.75">
      <c r="A1033" s="41"/>
      <c r="B1033" s="42"/>
      <c r="C1033" s="43"/>
      <c r="D1033" s="44"/>
      <c r="E1033" s="44"/>
      <c r="F1033" s="44"/>
    </row>
    <row r="1034" spans="1:6" ht="12.75">
      <c r="A1034" s="41"/>
      <c r="B1034" s="42"/>
      <c r="C1034" s="43"/>
      <c r="D1034" s="44"/>
      <c r="E1034" s="44"/>
      <c r="F1034" s="44"/>
    </row>
    <row r="1035" spans="1:6" ht="12.75">
      <c r="A1035" s="41"/>
      <c r="B1035" s="42"/>
      <c r="C1035" s="43"/>
      <c r="D1035" s="44"/>
      <c r="E1035" s="44"/>
      <c r="F1035" s="44"/>
    </row>
    <row r="1036" spans="1:6" ht="12.75">
      <c r="A1036" s="41"/>
      <c r="B1036" s="42"/>
      <c r="C1036" s="43"/>
      <c r="D1036" s="44"/>
      <c r="E1036" s="44"/>
      <c r="F1036" s="44"/>
    </row>
    <row r="1037" spans="1:6" ht="12.75">
      <c r="A1037" s="41"/>
      <c r="B1037" s="42"/>
      <c r="C1037" s="43"/>
      <c r="D1037" s="44"/>
      <c r="E1037" s="44"/>
      <c r="F1037" s="44"/>
    </row>
    <row r="1038" spans="1:6" ht="12.75">
      <c r="A1038" s="41"/>
      <c r="B1038" s="42"/>
      <c r="C1038" s="43"/>
      <c r="D1038" s="44"/>
      <c r="E1038" s="44"/>
      <c r="F1038" s="44"/>
    </row>
    <row r="1039" spans="1:6" ht="12.75">
      <c r="A1039" s="41"/>
      <c r="B1039" s="42"/>
      <c r="C1039" s="43"/>
      <c r="D1039" s="44"/>
      <c r="E1039" s="44"/>
      <c r="F1039" s="44"/>
    </row>
    <row r="1040" spans="1:6" ht="12.75">
      <c r="A1040" s="41"/>
      <c r="B1040" s="42"/>
      <c r="C1040" s="43"/>
      <c r="D1040" s="44"/>
      <c r="E1040" s="44"/>
      <c r="F1040" s="44"/>
    </row>
    <row r="1041" spans="1:6" ht="12.75">
      <c r="A1041" s="41"/>
      <c r="B1041" s="42"/>
      <c r="C1041" s="43"/>
      <c r="D1041" s="44"/>
      <c r="E1041" s="44"/>
      <c r="F1041" s="44"/>
    </row>
    <row r="1042" spans="1:6" ht="12.75">
      <c r="A1042" s="41"/>
      <c r="B1042" s="42"/>
      <c r="C1042" s="43"/>
      <c r="D1042" s="44"/>
      <c r="E1042" s="44"/>
      <c r="F1042" s="44"/>
    </row>
    <row r="1043" spans="1:6" ht="12.75">
      <c r="A1043" s="41"/>
      <c r="B1043" s="42"/>
      <c r="C1043" s="43"/>
      <c r="D1043" s="44"/>
      <c r="E1043" s="44"/>
      <c r="F1043" s="44"/>
    </row>
    <row r="1044" spans="1:6" ht="12.75">
      <c r="A1044" s="41"/>
      <c r="B1044" s="42"/>
      <c r="C1044" s="43"/>
      <c r="D1044" s="44"/>
      <c r="E1044" s="44"/>
      <c r="F1044" s="44"/>
    </row>
    <row r="1045" spans="1:6" ht="12.75">
      <c r="A1045" s="41"/>
      <c r="B1045" s="42"/>
      <c r="C1045" s="43"/>
      <c r="D1045" s="44"/>
      <c r="E1045" s="44"/>
      <c r="F1045" s="44"/>
    </row>
    <row r="1046" spans="1:6" ht="12.75">
      <c r="A1046" s="41"/>
      <c r="B1046" s="42"/>
      <c r="C1046" s="43"/>
      <c r="D1046" s="44"/>
      <c r="E1046" s="44"/>
      <c r="F1046" s="44"/>
    </row>
    <row r="1047" spans="1:6" ht="12.75">
      <c r="A1047" s="41"/>
      <c r="B1047" s="42"/>
      <c r="C1047" s="43"/>
      <c r="D1047" s="44"/>
      <c r="E1047" s="44"/>
      <c r="F1047" s="44"/>
    </row>
    <row r="1048" spans="1:6" ht="12.75">
      <c r="A1048" s="41"/>
      <c r="B1048" s="42"/>
      <c r="C1048" s="43"/>
      <c r="D1048" s="44"/>
      <c r="E1048" s="44"/>
      <c r="F1048" s="44"/>
    </row>
    <row r="1049" spans="1:6" ht="12.75">
      <c r="A1049" s="41"/>
      <c r="B1049" s="42"/>
      <c r="C1049" s="43"/>
      <c r="D1049" s="44"/>
      <c r="E1049" s="44"/>
      <c r="F1049" s="44"/>
    </row>
    <row r="1050" spans="1:6" ht="12.75">
      <c r="A1050" s="41"/>
      <c r="B1050" s="42"/>
      <c r="C1050" s="43"/>
      <c r="D1050" s="44"/>
      <c r="E1050" s="44"/>
      <c r="F1050" s="44"/>
    </row>
    <row r="1051" spans="1:6" ht="12.75">
      <c r="A1051" s="41"/>
      <c r="B1051" s="42"/>
      <c r="C1051" s="43"/>
      <c r="D1051" s="44"/>
      <c r="E1051" s="44"/>
      <c r="F1051" s="44"/>
    </row>
    <row r="1052" spans="1:6" ht="12.75">
      <c r="A1052" s="41"/>
      <c r="B1052" s="42"/>
      <c r="C1052" s="43"/>
      <c r="D1052" s="44"/>
      <c r="E1052" s="44"/>
      <c r="F1052" s="44"/>
    </row>
    <row r="1053" spans="1:6" ht="12.75">
      <c r="A1053" s="41"/>
      <c r="B1053" s="42"/>
      <c r="C1053" s="43"/>
      <c r="D1053" s="44"/>
      <c r="E1053" s="44"/>
      <c r="F1053" s="44"/>
    </row>
    <row r="1054" spans="1:6" ht="12.75">
      <c r="A1054" s="41"/>
      <c r="B1054" s="42"/>
      <c r="C1054" s="43"/>
      <c r="D1054" s="44"/>
      <c r="E1054" s="44"/>
      <c r="F1054" s="44"/>
    </row>
    <row r="1055" spans="1:6" ht="12.75">
      <c r="A1055" s="41"/>
      <c r="B1055" s="42"/>
      <c r="C1055" s="43"/>
      <c r="D1055" s="44"/>
      <c r="E1055" s="44"/>
      <c r="F1055" s="44"/>
    </row>
    <row r="1056" spans="1:6" ht="12.75">
      <c r="A1056" s="41"/>
      <c r="B1056" s="42"/>
      <c r="C1056" s="43"/>
      <c r="D1056" s="44"/>
      <c r="E1056" s="44"/>
      <c r="F1056" s="44"/>
    </row>
    <row r="1057" spans="1:6" ht="12.75">
      <c r="A1057" s="41"/>
      <c r="B1057" s="42"/>
      <c r="C1057" s="43"/>
      <c r="D1057" s="44"/>
      <c r="E1057" s="44"/>
      <c r="F1057" s="44"/>
    </row>
    <row r="1058" spans="1:6" ht="12.75">
      <c r="A1058" s="41"/>
      <c r="B1058" s="42"/>
      <c r="C1058" s="43"/>
      <c r="D1058" s="44"/>
      <c r="E1058" s="44"/>
      <c r="F1058" s="44"/>
    </row>
    <row r="1059" spans="1:6" ht="12.75">
      <c r="A1059" s="41"/>
      <c r="B1059" s="42"/>
      <c r="C1059" s="43"/>
      <c r="D1059" s="44"/>
      <c r="E1059" s="44"/>
      <c r="F1059" s="44"/>
    </row>
    <row r="1060" spans="1:6" ht="12.75">
      <c r="A1060" s="41"/>
      <c r="B1060" s="42"/>
      <c r="C1060" s="43"/>
      <c r="D1060" s="44"/>
      <c r="E1060" s="44"/>
      <c r="F1060" s="44"/>
    </row>
    <row r="1061" spans="1:6" ht="12.75">
      <c r="A1061" s="41"/>
      <c r="B1061" s="42"/>
      <c r="C1061" s="43"/>
      <c r="D1061" s="44"/>
      <c r="E1061" s="44"/>
      <c r="F1061" s="44"/>
    </row>
    <row r="1062" spans="1:6" ht="12.75">
      <c r="A1062" s="41"/>
      <c r="B1062" s="42"/>
      <c r="C1062" s="43"/>
      <c r="D1062" s="44"/>
      <c r="E1062" s="44"/>
      <c r="F1062" s="44"/>
    </row>
    <row r="1063" spans="1:6" ht="12.75">
      <c r="A1063" s="41"/>
      <c r="B1063" s="42"/>
      <c r="C1063" s="43"/>
      <c r="D1063" s="44"/>
      <c r="E1063" s="44"/>
      <c r="F1063" s="44"/>
    </row>
    <row r="1064" spans="1:6" ht="12.75">
      <c r="A1064" s="41"/>
      <c r="B1064" s="42"/>
      <c r="C1064" s="43"/>
      <c r="D1064" s="44"/>
      <c r="E1064" s="44"/>
      <c r="F1064" s="44"/>
    </row>
    <row r="1065" spans="1:6" ht="12.75">
      <c r="A1065" s="41"/>
      <c r="B1065" s="42"/>
      <c r="C1065" s="43"/>
      <c r="D1065" s="44"/>
      <c r="E1065" s="44"/>
      <c r="F1065" s="44"/>
    </row>
    <row r="1066" spans="1:6" ht="12.75">
      <c r="A1066" s="41"/>
      <c r="B1066" s="42"/>
      <c r="C1066" s="43"/>
      <c r="D1066" s="44"/>
      <c r="E1066" s="44"/>
      <c r="F1066" s="44"/>
    </row>
    <row r="1067" spans="1:6" ht="12.75">
      <c r="A1067" s="41"/>
      <c r="B1067" s="42"/>
      <c r="C1067" s="43"/>
      <c r="D1067" s="44"/>
      <c r="E1067" s="44"/>
      <c r="F1067" s="44"/>
    </row>
    <row r="1068" spans="1:6" ht="12.75">
      <c r="A1068" s="41"/>
      <c r="B1068" s="42"/>
      <c r="C1068" s="43"/>
      <c r="D1068" s="44"/>
      <c r="E1068" s="44"/>
      <c r="F1068" s="44"/>
    </row>
    <row r="1069" spans="1:6" ht="12.75">
      <c r="A1069" s="41"/>
      <c r="B1069" s="42"/>
      <c r="C1069" s="43"/>
      <c r="D1069" s="44"/>
      <c r="E1069" s="44"/>
      <c r="F1069" s="44"/>
    </row>
    <row r="1070" spans="1:6" ht="12.75">
      <c r="A1070" s="41"/>
      <c r="B1070" s="42"/>
      <c r="C1070" s="43"/>
      <c r="D1070" s="44"/>
      <c r="E1070" s="44"/>
      <c r="F1070" s="44"/>
    </row>
    <row r="1071" spans="1:6" ht="12.75">
      <c r="A1071" s="41"/>
      <c r="B1071" s="42"/>
      <c r="C1071" s="43"/>
      <c r="D1071" s="44"/>
      <c r="E1071" s="44"/>
      <c r="F1071" s="44"/>
    </row>
    <row r="1072" spans="1:6" ht="12.75">
      <c r="A1072" s="41"/>
      <c r="B1072" s="42"/>
      <c r="C1072" s="43"/>
      <c r="D1072" s="44"/>
      <c r="E1072" s="44"/>
      <c r="F1072" s="44"/>
    </row>
    <row r="1073" spans="1:6" ht="12.75">
      <c r="A1073" s="41"/>
      <c r="B1073" s="42"/>
      <c r="C1073" s="43"/>
      <c r="D1073" s="44"/>
      <c r="E1073" s="44"/>
      <c r="F1073" s="44"/>
    </row>
    <row r="1074" spans="1:6" ht="12.75">
      <c r="A1074" s="41"/>
      <c r="B1074" s="42"/>
      <c r="C1074" s="43"/>
      <c r="D1074" s="44"/>
      <c r="E1074" s="44"/>
      <c r="F1074" s="44"/>
    </row>
    <row r="1075" spans="1:6" ht="12.75">
      <c r="A1075" s="41"/>
      <c r="B1075" s="42"/>
      <c r="C1075" s="43"/>
      <c r="D1075" s="44"/>
      <c r="E1075" s="44"/>
      <c r="F1075" s="44"/>
    </row>
    <row r="1076" spans="1:6" ht="12.75">
      <c r="A1076" s="41"/>
      <c r="B1076" s="42"/>
      <c r="C1076" s="43"/>
      <c r="D1076" s="44"/>
      <c r="E1076" s="44"/>
      <c r="F1076" s="44"/>
    </row>
    <row r="1077" spans="1:6" ht="12.75">
      <c r="A1077" s="41"/>
      <c r="B1077" s="42"/>
      <c r="C1077" s="43"/>
      <c r="D1077" s="44"/>
      <c r="E1077" s="44"/>
      <c r="F1077" s="44"/>
    </row>
    <row r="1078" spans="1:6" ht="12.75">
      <c r="A1078" s="41"/>
      <c r="B1078" s="42"/>
      <c r="C1078" s="43"/>
      <c r="D1078" s="44"/>
      <c r="E1078" s="44"/>
      <c r="F1078" s="44"/>
    </row>
    <row r="1079" spans="1:6" ht="12.75">
      <c r="A1079" s="41"/>
      <c r="B1079" s="42"/>
      <c r="C1079" s="43"/>
      <c r="D1079" s="44"/>
      <c r="E1079" s="44"/>
      <c r="F1079" s="44"/>
    </row>
    <row r="1080" spans="1:6" ht="12.75">
      <c r="A1080" s="41"/>
      <c r="B1080" s="42"/>
      <c r="C1080" s="43"/>
      <c r="D1080" s="44"/>
      <c r="E1080" s="44"/>
      <c r="F1080" s="44"/>
    </row>
    <row r="1081" spans="1:6" ht="12.75">
      <c r="A1081" s="41"/>
      <c r="B1081" s="42"/>
      <c r="C1081" s="43"/>
      <c r="D1081" s="44"/>
      <c r="E1081" s="44"/>
      <c r="F1081" s="44"/>
    </row>
    <row r="1082" spans="1:6" ht="12.75">
      <c r="A1082" s="41"/>
      <c r="B1082" s="42"/>
      <c r="C1082" s="43"/>
      <c r="D1082" s="44"/>
      <c r="E1082" s="44"/>
      <c r="F1082" s="44"/>
    </row>
    <row r="1083" spans="1:6" ht="12.75">
      <c r="A1083" s="41"/>
      <c r="B1083" s="42"/>
      <c r="C1083" s="43"/>
      <c r="D1083" s="44"/>
      <c r="E1083" s="44"/>
      <c r="F1083" s="44"/>
    </row>
    <row r="1084" spans="1:6" ht="12.75">
      <c r="A1084" s="41"/>
      <c r="B1084" s="42"/>
      <c r="C1084" s="43"/>
      <c r="D1084" s="44"/>
      <c r="E1084" s="44"/>
      <c r="F1084" s="44"/>
    </row>
    <row r="1085" spans="1:6" ht="12.75">
      <c r="A1085" s="41"/>
      <c r="B1085" s="42"/>
      <c r="C1085" s="43"/>
      <c r="D1085" s="44"/>
      <c r="E1085" s="44"/>
      <c r="F1085" s="44"/>
    </row>
    <row r="1086" spans="1:6" ht="12.75">
      <c r="A1086" s="41"/>
      <c r="B1086" s="42"/>
      <c r="C1086" s="43"/>
      <c r="D1086" s="44"/>
      <c r="E1086" s="44"/>
      <c r="F1086" s="44"/>
    </row>
    <row r="1087" spans="1:6" ht="12.75">
      <c r="A1087" s="41"/>
      <c r="B1087" s="42"/>
      <c r="C1087" s="43"/>
      <c r="D1087" s="44"/>
      <c r="E1087" s="44"/>
      <c r="F1087" s="44"/>
    </row>
    <row r="1088" spans="1:6" ht="12.75">
      <c r="A1088" s="41"/>
      <c r="B1088" s="42"/>
      <c r="C1088" s="43"/>
      <c r="D1088" s="44"/>
      <c r="E1088" s="44"/>
      <c r="F1088" s="44"/>
    </row>
    <row r="1089" spans="1:6" ht="12.75">
      <c r="A1089" s="41"/>
      <c r="B1089" s="42"/>
      <c r="C1089" s="43"/>
      <c r="D1089" s="44"/>
      <c r="E1089" s="44"/>
      <c r="F1089" s="44"/>
    </row>
    <row r="1090" spans="1:6" ht="12.75">
      <c r="A1090" s="41"/>
      <c r="B1090" s="42"/>
      <c r="C1090" s="43"/>
      <c r="D1090" s="44"/>
      <c r="E1090" s="44"/>
      <c r="F1090" s="44"/>
    </row>
    <row r="1091" spans="1:6" ht="12.75">
      <c r="A1091" s="41"/>
      <c r="B1091" s="42"/>
      <c r="C1091" s="43"/>
      <c r="D1091" s="44"/>
      <c r="E1091" s="44"/>
      <c r="F1091" s="44"/>
    </row>
    <row r="1092" spans="1:6" ht="12.75">
      <c r="A1092" s="41"/>
      <c r="B1092" s="42"/>
      <c r="C1092" s="43"/>
      <c r="D1092" s="44"/>
      <c r="E1092" s="44"/>
      <c r="F1092" s="44"/>
    </row>
    <row r="1093" spans="1:6" ht="12.75">
      <c r="A1093" s="41"/>
      <c r="B1093" s="42"/>
      <c r="C1093" s="43"/>
      <c r="D1093" s="44"/>
      <c r="E1093" s="44"/>
      <c r="F1093" s="44"/>
    </row>
    <row r="1094" spans="1:6" ht="12.75">
      <c r="A1094" s="41"/>
      <c r="B1094" s="42"/>
      <c r="C1094" s="43"/>
      <c r="D1094" s="44"/>
      <c r="E1094" s="44"/>
      <c r="F1094" s="44"/>
    </row>
    <row r="1095" spans="1:6" ht="12.75">
      <c r="A1095" s="41"/>
      <c r="B1095" s="42"/>
      <c r="C1095" s="43"/>
      <c r="D1095" s="44"/>
      <c r="E1095" s="44"/>
      <c r="F1095" s="44"/>
    </row>
    <row r="1096" spans="1:6" ht="12.75">
      <c r="A1096" s="41"/>
      <c r="B1096" s="42"/>
      <c r="C1096" s="43"/>
      <c r="D1096" s="44"/>
      <c r="E1096" s="44"/>
      <c r="F1096" s="44"/>
    </row>
    <row r="1097" spans="1:6" ht="12.75">
      <c r="A1097" s="41"/>
      <c r="B1097" s="42"/>
      <c r="C1097" s="43"/>
      <c r="D1097" s="44"/>
      <c r="E1097" s="44"/>
      <c r="F1097" s="44"/>
    </row>
    <row r="1098" spans="1:6" ht="12.75">
      <c r="A1098" s="41"/>
      <c r="B1098" s="42"/>
      <c r="C1098" s="43"/>
      <c r="D1098" s="44"/>
      <c r="E1098" s="44"/>
      <c r="F1098" s="44"/>
    </row>
    <row r="1099" spans="1:6" ht="12.75">
      <c r="A1099" s="41"/>
      <c r="B1099" s="42"/>
      <c r="C1099" s="43"/>
      <c r="D1099" s="44"/>
      <c r="E1099" s="44"/>
      <c r="F1099" s="44"/>
    </row>
    <row r="1100" spans="1:6" ht="12.75">
      <c r="A1100" s="41"/>
      <c r="B1100" s="42"/>
      <c r="C1100" s="43"/>
      <c r="D1100" s="44"/>
      <c r="E1100" s="44"/>
      <c r="F1100" s="44"/>
    </row>
    <row r="1101" spans="1:6" ht="12.75">
      <c r="A1101" s="41"/>
      <c r="B1101" s="42"/>
      <c r="C1101" s="43"/>
      <c r="D1101" s="44"/>
      <c r="E1101" s="44"/>
      <c r="F1101" s="44"/>
    </row>
    <row r="1102" spans="1:6" ht="12.75">
      <c r="A1102" s="41"/>
      <c r="B1102" s="42"/>
      <c r="C1102" s="43"/>
      <c r="D1102" s="44"/>
      <c r="E1102" s="44"/>
      <c r="F1102" s="44"/>
    </row>
    <row r="1103" spans="1:6" ht="12.75">
      <c r="A1103" s="41"/>
      <c r="B1103" s="42"/>
      <c r="C1103" s="43"/>
      <c r="D1103" s="44"/>
      <c r="E1103" s="44"/>
      <c r="F1103" s="44"/>
    </row>
    <row r="1104" spans="1:6" ht="12.75">
      <c r="A1104" s="41"/>
      <c r="B1104" s="42"/>
      <c r="C1104" s="43"/>
      <c r="D1104" s="44"/>
      <c r="E1104" s="44"/>
      <c r="F1104" s="44"/>
    </row>
    <row r="1105" spans="1:6" ht="12.75">
      <c r="A1105" s="41"/>
      <c r="B1105" s="42"/>
      <c r="C1105" s="43"/>
      <c r="D1105" s="44"/>
      <c r="E1105" s="44"/>
      <c r="F1105" s="44"/>
    </row>
    <row r="1106" spans="1:6" ht="12.75">
      <c r="A1106" s="41"/>
      <c r="B1106" s="42"/>
      <c r="C1106" s="43"/>
      <c r="D1106" s="44"/>
      <c r="E1106" s="44"/>
      <c r="F1106" s="44"/>
    </row>
    <row r="1107" spans="1:6" ht="12.75">
      <c r="A1107" s="41"/>
      <c r="B1107" s="42"/>
      <c r="C1107" s="43"/>
      <c r="D1107" s="44"/>
      <c r="E1107" s="44"/>
      <c r="F1107" s="44"/>
    </row>
    <row r="1108" spans="1:6" ht="12.75">
      <c r="A1108" s="41"/>
      <c r="B1108" s="42"/>
      <c r="C1108" s="43"/>
      <c r="D1108" s="44"/>
      <c r="E1108" s="44"/>
      <c r="F1108" s="44"/>
    </row>
    <row r="1109" spans="1:6" ht="12.75">
      <c r="A1109" s="41"/>
      <c r="B1109" s="42"/>
      <c r="C1109" s="43"/>
      <c r="D1109" s="44"/>
      <c r="E1109" s="44"/>
      <c r="F1109" s="44"/>
    </row>
    <row r="1110" spans="1:6" ht="12.75">
      <c r="A1110" s="41"/>
      <c r="B1110" s="42"/>
      <c r="C1110" s="43"/>
      <c r="D1110" s="44"/>
      <c r="E1110" s="44"/>
      <c r="F1110" s="44"/>
    </row>
    <row r="1111" spans="1:6" ht="12.75">
      <c r="A1111" s="41"/>
      <c r="B1111" s="42"/>
      <c r="C1111" s="43"/>
      <c r="D1111" s="44"/>
      <c r="E1111" s="44"/>
      <c r="F1111" s="44"/>
    </row>
    <row r="1112" spans="1:6" ht="12.75">
      <c r="A1112" s="41"/>
      <c r="B1112" s="42"/>
      <c r="C1112" s="43"/>
      <c r="D1112" s="44"/>
      <c r="E1112" s="44"/>
      <c r="F1112" s="44"/>
    </row>
    <row r="1113" spans="1:6" ht="12.75">
      <c r="A1113" s="41"/>
      <c r="B1113" s="42"/>
      <c r="C1113" s="43"/>
      <c r="D1113" s="44"/>
      <c r="E1113" s="44"/>
      <c r="F1113" s="44"/>
    </row>
    <row r="1114" spans="1:6" ht="12.75">
      <c r="A1114" s="41"/>
      <c r="B1114" s="42"/>
      <c r="C1114" s="43"/>
      <c r="D1114" s="44"/>
      <c r="E1114" s="44"/>
      <c r="F1114" s="44"/>
    </row>
    <row r="1115" spans="1:6" ht="12.75">
      <c r="A1115" s="41"/>
      <c r="B1115" s="42"/>
      <c r="C1115" s="43"/>
      <c r="D1115" s="44"/>
      <c r="E1115" s="44"/>
      <c r="F1115" s="44"/>
    </row>
    <row r="1116" spans="1:6" ht="12.75">
      <c r="A1116" s="41"/>
      <c r="B1116" s="42"/>
      <c r="C1116" s="43"/>
      <c r="D1116" s="44"/>
      <c r="E1116" s="44"/>
      <c r="F1116" s="44"/>
    </row>
    <row r="1117" spans="1:6" ht="12.75">
      <c r="A1117" s="41"/>
      <c r="B1117" s="42"/>
      <c r="C1117" s="43"/>
      <c r="D1117" s="44"/>
      <c r="E1117" s="44"/>
      <c r="F1117" s="44"/>
    </row>
    <row r="1118" spans="1:6" ht="12.75">
      <c r="A1118" s="41"/>
      <c r="B1118" s="42"/>
      <c r="C1118" s="43"/>
      <c r="D1118" s="44"/>
      <c r="E1118" s="44"/>
      <c r="F1118" s="44"/>
    </row>
    <row r="1119" spans="1:6" ht="12.75">
      <c r="A1119" s="45"/>
      <c r="B1119" s="46"/>
      <c r="C1119" s="47"/>
      <c r="D1119" s="48"/>
      <c r="E1119" s="44"/>
      <c r="F1119" s="44"/>
    </row>
    <row r="1120" spans="4:6" ht="12.75">
      <c r="D1120" s="10"/>
      <c r="E1120" s="10"/>
      <c r="F1120" s="10"/>
    </row>
    <row r="1121" spans="4:6" ht="12.75">
      <c r="D1121" s="10"/>
      <c r="E1121" s="10"/>
      <c r="F1121" s="10"/>
    </row>
    <row r="1122" spans="4:6" ht="12.75">
      <c r="D1122" s="10"/>
      <c r="E1122" s="10"/>
      <c r="F1122" s="10"/>
    </row>
    <row r="1123" spans="4:6" ht="12.75">
      <c r="D1123" s="10"/>
      <c r="E1123" s="10"/>
      <c r="F1123" s="10"/>
    </row>
    <row r="1124" spans="4:6" ht="12.75">
      <c r="D1124" s="10"/>
      <c r="E1124" s="10"/>
      <c r="F1124" s="10"/>
    </row>
    <row r="1125" spans="4:6" ht="12.75">
      <c r="D1125" s="10"/>
      <c r="E1125" s="10"/>
      <c r="F1125" s="10"/>
    </row>
    <row r="1126" spans="4:6" ht="12.75">
      <c r="D1126" s="10"/>
      <c r="E1126" s="10"/>
      <c r="F1126" s="10"/>
    </row>
    <row r="1127" spans="4:6" ht="12.75">
      <c r="D1127" s="10"/>
      <c r="E1127" s="10"/>
      <c r="F1127" s="10"/>
    </row>
    <row r="1128" spans="4:6" ht="12.75">
      <c r="D1128" s="10"/>
      <c r="E1128" s="10"/>
      <c r="F1128" s="10"/>
    </row>
    <row r="1129" spans="4:6" ht="12.75">
      <c r="D1129" s="10"/>
      <c r="E1129" s="10"/>
      <c r="F1129" s="10"/>
    </row>
    <row r="1130" spans="4:6" ht="12.75">
      <c r="D1130" s="10"/>
      <c r="E1130" s="10"/>
      <c r="F1130" s="10"/>
    </row>
    <row r="1131" spans="4:6" ht="12.75">
      <c r="D1131" s="10"/>
      <c r="E1131" s="10"/>
      <c r="F1131" s="10"/>
    </row>
    <row r="1132" spans="4:6" ht="12.75">
      <c r="D1132" s="10"/>
      <c r="E1132" s="10"/>
      <c r="F1132" s="10"/>
    </row>
    <row r="1133" spans="4:6" ht="12.75">
      <c r="D1133" s="10"/>
      <c r="E1133" s="10"/>
      <c r="F1133" s="10"/>
    </row>
    <row r="1134" spans="4:6" ht="12.75">
      <c r="D1134" s="10"/>
      <c r="E1134" s="10"/>
      <c r="F1134" s="10"/>
    </row>
    <row r="1135" spans="4:6" ht="12.75">
      <c r="D1135" s="10"/>
      <c r="E1135" s="10"/>
      <c r="F1135" s="10"/>
    </row>
    <row r="1136" spans="4:6" ht="12.75">
      <c r="D1136" s="10"/>
      <c r="E1136" s="10"/>
      <c r="F1136" s="10"/>
    </row>
    <row r="1137" spans="4:6" ht="12.75">
      <c r="D1137" s="10"/>
      <c r="E1137" s="10"/>
      <c r="F1137" s="10"/>
    </row>
    <row r="1138" spans="4:6" ht="12.75">
      <c r="D1138" s="10"/>
      <c r="E1138" s="10"/>
      <c r="F1138" s="10"/>
    </row>
    <row r="1139" spans="4:6" ht="12.75">
      <c r="D1139" s="10"/>
      <c r="E1139" s="10"/>
      <c r="F1139" s="10"/>
    </row>
    <row r="1140" spans="4:6" ht="12.75">
      <c r="D1140" s="10"/>
      <c r="E1140" s="10"/>
      <c r="F1140" s="10"/>
    </row>
    <row r="1141" spans="4:6" ht="12.75">
      <c r="D1141" s="10"/>
      <c r="E1141" s="10"/>
      <c r="F1141" s="10"/>
    </row>
    <row r="1142" spans="4:6" ht="12.75">
      <c r="D1142" s="10"/>
      <c r="E1142" s="10"/>
      <c r="F1142" s="10"/>
    </row>
    <row r="1143" spans="4:6" ht="12.75">
      <c r="D1143" s="10"/>
      <c r="E1143" s="10"/>
      <c r="F1143" s="10"/>
    </row>
  </sheetData>
  <sheetProtection/>
  <mergeCells count="11">
    <mergeCell ref="G259:H259"/>
    <mergeCell ref="A9:A10"/>
    <mergeCell ref="B9:B10"/>
    <mergeCell ref="C9:C10"/>
    <mergeCell ref="D9:D10"/>
    <mergeCell ref="A5:F5"/>
    <mergeCell ref="B1:F1"/>
    <mergeCell ref="A2:F2"/>
    <mergeCell ref="A3:F3"/>
    <mergeCell ref="A4:F4"/>
    <mergeCell ref="A7:F7"/>
  </mergeCells>
  <printOptions/>
  <pageMargins left="0.7086614173228347" right="0.15748031496062992" top="0.4330708661417323" bottom="0.35433070866141736" header="0.15748031496062992" footer="0.2362204724409449"/>
  <pageSetup blackAndWhite="1" fitToHeight="70" fitToWidth="97" horizontalDpi="600" verticalDpi="600" orientation="portrait" paperSize="9" scale="53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777</cp:lastModifiedBy>
  <cp:lastPrinted>2018-11-28T11:13:19Z</cp:lastPrinted>
  <dcterms:created xsi:type="dcterms:W3CDTF">2007-08-15T05:41:05Z</dcterms:created>
  <dcterms:modified xsi:type="dcterms:W3CDTF">2019-04-29T13:36:06Z</dcterms:modified>
  <cp:category/>
  <cp:version/>
  <cp:contentType/>
  <cp:contentStatus/>
</cp:coreProperties>
</file>